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201 bioforge\AUTOBAREMO\"/>
    </mc:Choice>
  </mc:AlternateContent>
  <xr:revisionPtr revIDLastSave="0" documentId="13_ncr:1_{1BBB7476-3115-44C3-8364-4A19620154E2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H42" i="1" s="1"/>
  <c r="H43" i="1" s="1"/>
  <c r="J37" i="1"/>
  <c r="H37" i="1" s="1"/>
  <c r="J36" i="1"/>
  <c r="H36" i="1" s="1"/>
  <c r="J31" i="1"/>
  <c r="J26" i="1"/>
  <c r="H26" i="1" s="1"/>
  <c r="J27" i="1"/>
  <c r="H27" i="1" s="1"/>
  <c r="J28" i="1"/>
  <c r="H28" i="1" s="1"/>
  <c r="J29" i="1"/>
  <c r="H29" i="1" s="1"/>
  <c r="J25" i="1"/>
  <c r="H25" i="1" s="1"/>
  <c r="J38" i="1" l="1"/>
  <c r="H38" i="1" s="1"/>
  <c r="K31" i="1"/>
  <c r="L31" i="1" l="1"/>
  <c r="J18" i="1"/>
  <c r="H18" i="1" s="1"/>
  <c r="J17" i="1"/>
  <c r="H17" i="1" s="1"/>
  <c r="H31" i="1" l="1"/>
  <c r="H32" i="1" s="1"/>
  <c r="J19" i="1"/>
  <c r="H19" i="1" s="1"/>
  <c r="J32" i="1" l="1"/>
  <c r="J16" i="1"/>
  <c r="H16" i="1" l="1"/>
  <c r="J20" i="1" s="1"/>
  <c r="H20" i="1" l="1"/>
  <c r="H45" i="1" l="1"/>
  <c r="F12" i="1" s="1"/>
</calcChain>
</file>

<file path=xl/sharedStrings.xml><?xml version="1.0" encoding="utf-8"?>
<sst xmlns="http://schemas.openxmlformats.org/spreadsheetml/2006/main" count="60" uniqueCount="52">
  <si>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</si>
  <si>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</si>
  <si>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</si>
  <si>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</si>
  <si>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</si>
  <si>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</si>
  <si>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</si>
  <si>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</si>
  <si>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TABLA AUTOBAREMACION: A RELLENAR SOLO LAS CASILLAS SOMBREADAS</t>
  </si>
  <si>
    <t>CÓDIGO</t>
  </si>
  <si>
    <t>M1</t>
  </si>
  <si>
    <t>M1a</t>
  </si>
  <si>
    <t>M1b</t>
  </si>
  <si>
    <t>M1c</t>
  </si>
  <si>
    <t>M1d</t>
  </si>
  <si>
    <t>M2</t>
  </si>
  <si>
    <t>M2a</t>
  </si>
  <si>
    <t>M2b</t>
  </si>
  <si>
    <t>TOTAL AUTOBAREMO</t>
  </si>
  <si>
    <t>M3</t>
  </si>
  <si>
    <t>M3a</t>
  </si>
  <si>
    <t>M3b</t>
  </si>
  <si>
    <t>NIF/NIE/PASAPORTE:</t>
  </si>
  <si>
    <t>Por titulación de FP de grado superior en un área administrativa, 1 punto</t>
  </si>
  <si>
    <t>Total Autobaremo</t>
  </si>
  <si>
    <t>Por titulación universitaria diferente a M1d (diplomatura, licenciatura, grado, máster o doctorado), 1 punto</t>
  </si>
  <si>
    <t>Por titulación universitaria relacionada con la economía y la gestión y administración de empresas (diplomatura, licenciatura, grado, máster o doctorado), 2 puntos</t>
  </si>
  <si>
    <t xml:space="preserve">Titulación de Máster en Biotecnología, 5 puntos </t>
  </si>
  <si>
    <t>FORMACION REGLADA. Máximo 5 puntos</t>
  </si>
  <si>
    <t>Experiencia mínima de seis meses en manejo de técnicas básicas de biología molecular (extracción de DNA y RNA, electroforesis, PCR y qPCR, WB…) y de edición génica, 5 puntos</t>
  </si>
  <si>
    <t>M2c</t>
  </si>
  <si>
    <t>M2d</t>
  </si>
  <si>
    <t>M2e</t>
  </si>
  <si>
    <t>M2f</t>
  </si>
  <si>
    <t>Experiencia mínima de seis meses en cultivo celular y transformación bacteriana, 5 puntos</t>
  </si>
  <si>
    <t>Experiencia mínima de tres meses en microscopía óptica y/o electrónica, 5 puntos</t>
  </si>
  <si>
    <t>Experiencia mínima de seis meses en el manejo de herramientas de bioinformática: Snapgene, Expasy,  Clustal Omega…, 5 puntos</t>
  </si>
  <si>
    <t>Experiencia mínima de 6 meses en el manejo de software de análisis de imágenes (ImageJ…) y de software estadístico (Statistix, StatGraphics, Matlab, Graphpad…), 5 puntos.</t>
  </si>
  <si>
    <t>EXPERIENCIA/CONOCIMIENTOS CIENTIFICO-TÉCNICOS. Máximo 27 puntos</t>
  </si>
  <si>
    <t xml:space="preserve">TOTAL EXPERIENCIA/CONOCIMIENTOS CIENTIFICO-TÉCNICOS  </t>
  </si>
  <si>
    <t>Inglés hablado y escrito, nivel B2, 4 puntos</t>
  </si>
  <si>
    <t>Inglés hablado y escrito, nivel C1, 8 puntos</t>
  </si>
  <si>
    <t>NIVEL DE INGLES</t>
  </si>
  <si>
    <t>M4</t>
  </si>
  <si>
    <t>M4a</t>
  </si>
  <si>
    <t>Acreditación Funciones A, B y C, 10 puntos</t>
  </si>
  <si>
    <t>CAPACITACIÓN PARA TRABAJAR CON ANIMALES DE EXPERIMENTACION. Máximo 10 puntos</t>
  </si>
  <si>
    <t>FORMACIÓN IDIOMAS: INGLÉS. Máximo 8 puntos</t>
  </si>
  <si>
    <t>Experiencia laboral en proyectos de investigación en la Fundación General de la Universidad de Valladolid y/o en la Universidad de Valladolid (mínimo 3 meses): 0,25 puntos/mes, con un máximo de 2 puntos.</t>
  </si>
  <si>
    <t>TOTAL  FORMACIÓN IDIOMAS</t>
  </si>
  <si>
    <t>TOTAL  CAPACITACIÓN PARA TRABAJAR CON ANIMALES DE EXPERIMENTACIÓN</t>
  </si>
  <si>
    <t>Nº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</si>
</sst>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5" xfId="0" applyFont="1" applyFill="1" applyBorder="1" applyAlignment="1" applyProtection="1">
      <alignment horizontal="justify" vertical="center"/>
    </xf>
    <xf numFmtId="0" fontId="1" fillId="2" borderId="0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/>
    </xf>
    <xf numFmtId="0" fontId="1" fillId="2" borderId="6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justify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justify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justify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/>
    </xf>
    <xf numFmtId="0" fontId="1" fillId="2" borderId="30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0" fillId="2" borderId="22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1" fillId="0" borderId="37" xfId="0" applyFont="1" applyBorder="1" applyAlignment="1" applyProtection="1">
      <alignment horizontal="center" vertical="center" wrapText="1"/>
    </xf>
    <xf numFmtId="164" fontId="1" fillId="0" borderId="15" xfId="0" applyNumberFormat="1" applyFont="1" applyBorder="1" applyAlignment="1" applyProtection="1">
      <alignment horizontal="center" vertical="center" wrapText="1"/>
    </xf>
    <xf numFmtId="4" fontId="1" fillId="0" borderId="21" xfId="0" applyNumberFormat="1" applyFont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4" fontId="1" fillId="4" borderId="28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20" xfId="0" applyNumberFormat="1" applyFont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justify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25" xfId="0" applyBorder="1" applyAlignment="1" applyProtection="1">
      <alignment horizontal="justify" vertical="center"/>
    </xf>
    <xf numFmtId="0" fontId="1" fillId="0" borderId="10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1" fillId="4" borderId="28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justify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justify" vertical="center" wrapText="1"/>
    </xf>
    <xf numFmtId="0" fontId="0" fillId="2" borderId="20" xfId="0" applyFill="1" applyBorder="1" applyAlignment="1" applyProtection="1">
      <alignment horizontal="justify" vertical="center" wrapText="1"/>
    </xf>
    <xf numFmtId="0" fontId="0" fillId="2" borderId="2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0" fillId="0" borderId="22" xfId="0" applyBorder="1" applyAlignment="1" applyProtection="1">
      <alignment horizontal="justify" vertical="center" wrapText="1"/>
    </xf>
    <xf numFmtId="0" fontId="0" fillId="0" borderId="17" xfId="0" applyBorder="1" applyAlignment="1" applyProtection="1">
      <alignment horizontal="justify" vertical="center" wrapText="1"/>
    </xf>
    <xf numFmtId="0" fontId="6" fillId="2" borderId="3" xfId="0" applyFont="1" applyFill="1" applyBorder="1" applyAlignment="1" applyProtection="1">
      <alignment horizontal="center" wrapText="1"/>
    </xf>
    <xf numFmtId="0" fontId="0" fillId="0" borderId="4" xfId="0" applyBorder="1" applyAlignment="1" applyProtection="1">
      <alignment horizontal="center" wrapText="1"/>
    </xf>
    <xf numFmtId="0" fontId="0" fillId="0" borderId="19" xfId="0" applyBorder="1" applyAlignment="1" applyProtection="1">
      <alignment horizontal="center" wrapText="1"/>
    </xf>
    <xf numFmtId="0" fontId="0" fillId="0" borderId="20" xfId="0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6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2" fontId="2" fillId="6" borderId="1" xfId="0" applyNumberFormat="1" applyFont="1" applyFill="1" applyBorder="1" applyAlignment="1" applyProtection="1">
      <alignment horizontal="center" vertical="center"/>
    </xf>
    <xf numFmtId="2" fontId="2" fillId="6" borderId="26" xfId="0" applyNumberFormat="1" applyFont="1" applyFill="1" applyBorder="1" applyAlignment="1" applyProtection="1">
      <alignment horizontal="center" vertical="center"/>
    </xf>
    <xf numFmtId="2" fontId="2" fillId="6" borderId="1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2</xdr:col>
      <xdr:colOff>247651</xdr:colOff>
      <xdr:row>0</xdr:row>
      <xdr:rowOff>161925</xdr:rowOff>
    </xdr:from>
    <xdr:to>
      <xdr:col>4</xdr:col>
      <xdr:colOff>752475</xdr:colOff>
      <xdr:row>3</xdr:row>
      <xdr:rowOff>76200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1" y="161925"/>
          <a:ext cx="1771649" cy="504825"/>
        </a:xfrm>
        <a:prstGeom prst="rect">
          <a:avLst/>
        </a:prstGeom>
      </xdr:spPr>
    </xdr:pic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AUTOBAREMO </a:t>
          </a:r>
        </a:p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TÉCNICO</a:t>
          </a:r>
          <a:r>
            <a:rPr lang="es-E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ESPECIALISTA en BIOFORGE  Lab TEC2201</a:t>
          </a:r>
          <a:endParaRPr lang="es-ES" sz="1400"/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L47"/>
  <sheetViews>
    <sheetView tabSelected="1" workbookViewId="0">
      <selection activeCell="G55" sqref="G55"/>
    </sheetView>
  </sheetViews>
  <sheetFormatPr baseColWidth="10" defaultColWidth="11.42578125" defaultRowHeight="15" x14ac:dyDescent="0.25"/>
  <cols>
    <col min="1" max="1" width="3.42578125" style="10" customWidth="1"/>
    <col min="2" max="2" width="3.140625" style="10" customWidth="1"/>
    <col min="3" max="3" width="8.28515625" style="10" customWidth="1"/>
    <col min="4" max="4" width="10.7109375" style="10" customWidth="1"/>
    <col min="5" max="5" width="14" style="10" customWidth="1"/>
    <col min="6" max="6" width="20.28515625" style="10" customWidth="1"/>
    <col min="7" max="7" width="71.7109375" style="10" customWidth="1"/>
    <col min="8" max="8" width="14.42578125" style="32" customWidth="1"/>
    <col min="9" max="9" width="4.7109375" style="10" customWidth="1"/>
    <col min="10" max="10" width="11.42578125" style="9" hidden="1" customWidth="1"/>
    <col min="11" max="11" width="11.42578125" style="10" hidden="1" customWidth="1"/>
    <col min="12" max="12" width="0" style="10" hidden="1" customWidth="1"/>
    <col min="13" max="16384" width="11.42578125" style="10"/>
  </cols>
  <sheetData>
    <row r="1" spans="1:10" ht="15.75" customHeight="1" x14ac:dyDescent="0.25">
      <c r="A1" s="6"/>
      <c r="B1" s="7"/>
      <c r="C1" s="7"/>
      <c r="D1" s="7"/>
      <c r="E1" s="7"/>
      <c r="F1" s="7"/>
      <c r="G1" s="7"/>
      <c r="H1" s="8"/>
      <c r="I1" s="6"/>
    </row>
    <row r="2" spans="1:10" ht="15" customHeight="1" x14ac:dyDescent="0.25">
      <c r="A2" s="6"/>
      <c r="B2" s="7"/>
      <c r="C2" s="7"/>
      <c r="D2" s="7"/>
      <c r="E2" s="7"/>
      <c r="F2" s="7"/>
      <c r="G2" s="7"/>
      <c r="H2" s="8"/>
      <c r="I2" s="6"/>
    </row>
    <row r="3" spans="1:10" ht="15.75" customHeight="1" x14ac:dyDescent="0.25">
      <c r="A3" s="6"/>
      <c r="B3" s="7"/>
      <c r="C3" s="7"/>
      <c r="D3" s="7"/>
      <c r="E3" s="7"/>
      <c r="F3" s="7"/>
      <c r="G3" s="7"/>
      <c r="H3" s="8"/>
      <c r="I3" s="6"/>
    </row>
    <row r="4" spans="1:10" ht="32.25" customHeight="1" x14ac:dyDescent="0.25">
      <c r="A4" s="6"/>
      <c r="B4" s="7"/>
      <c r="C4" s="7"/>
      <c r="D4" s="7"/>
      <c r="E4" s="7"/>
      <c r="F4" s="7"/>
      <c r="G4" s="7"/>
      <c r="H4" s="8"/>
      <c r="I4" s="6"/>
    </row>
    <row r="5" spans="1:10" ht="3.75" customHeight="1" thickBot="1" x14ac:dyDescent="0.3">
      <c r="A5" s="6"/>
      <c r="B5" s="7"/>
      <c r="C5" s="7"/>
      <c r="D5" s="7"/>
      <c r="E5" s="7"/>
      <c r="F5" s="7"/>
      <c r="G5" s="7"/>
      <c r="H5" s="8"/>
      <c r="I5" s="6"/>
    </row>
    <row r="6" spans="1:10" s="13" customFormat="1" ht="20.25" thickTop="1" thickBot="1" x14ac:dyDescent="0.3">
      <c r="A6" s="11"/>
      <c r="B6" s="91" t="s">
        <v>8</v>
      </c>
      <c r="C6" s="92"/>
      <c r="D6" s="93"/>
      <c r="E6" s="93"/>
      <c r="F6" s="93"/>
      <c r="G6" s="93"/>
      <c r="H6" s="94"/>
      <c r="I6" s="11"/>
      <c r="J6" s="12"/>
    </row>
    <row r="7" spans="1:10" s="13" customFormat="1" ht="15.75" thickTop="1" x14ac:dyDescent="0.25">
      <c r="A7" s="11"/>
      <c r="B7" s="14"/>
      <c r="C7" s="3"/>
      <c r="D7" s="3"/>
      <c r="E7" s="3"/>
      <c r="F7" s="3"/>
      <c r="G7" s="3"/>
      <c r="H7" s="15"/>
      <c r="I7" s="11"/>
    </row>
    <row r="8" spans="1:10" s="13" customFormat="1" ht="15" customHeight="1" x14ac:dyDescent="0.25">
      <c r="A8" s="11"/>
      <c r="B8" s="1"/>
      <c r="C8" s="51" t="s">
        <v>4</v>
      </c>
      <c r="D8" s="52"/>
      <c r="E8" s="53"/>
      <c r="F8" s="95"/>
      <c r="G8" s="96"/>
      <c r="H8" s="97"/>
      <c r="I8" s="11"/>
    </row>
    <row r="9" spans="1:10" s="13" customFormat="1" x14ac:dyDescent="0.25">
      <c r="A9" s="11"/>
      <c r="B9" s="1"/>
      <c r="C9" s="51" t="s">
        <v>22</v>
      </c>
      <c r="D9" s="52"/>
      <c r="E9" s="53"/>
      <c r="F9" s="95"/>
      <c r="G9" s="96"/>
      <c r="H9" s="97"/>
      <c r="I9" s="11"/>
      <c r="J9" s="12" t="s">
        <v>1</v>
      </c>
    </row>
    <row r="10" spans="1:10" s="13" customFormat="1" x14ac:dyDescent="0.25">
      <c r="A10" s="11"/>
      <c r="B10" s="1"/>
      <c r="C10" s="51" t="s">
        <v>5</v>
      </c>
      <c r="D10" s="52"/>
      <c r="E10" s="53"/>
      <c r="F10" s="95"/>
      <c r="G10" s="96"/>
      <c r="H10" s="97"/>
      <c r="I10" s="11"/>
      <c r="J10" s="12" t="s">
        <v>2</v>
      </c>
    </row>
    <row r="11" spans="1:10" s="13" customFormat="1" ht="14.25" customHeight="1" x14ac:dyDescent="0.25">
      <c r="A11" s="11"/>
      <c r="B11" s="1"/>
      <c r="C11" s="51" t="s">
        <v>6</v>
      </c>
      <c r="D11" s="52"/>
      <c r="E11" s="53"/>
      <c r="F11" s="95"/>
      <c r="G11" s="96"/>
      <c r="H11" s="97"/>
      <c r="I11" s="11"/>
      <c r="J11" s="12"/>
    </row>
    <row r="12" spans="1:10" s="13" customFormat="1" ht="14.25" customHeight="1" x14ac:dyDescent="0.25">
      <c r="A12" s="11"/>
      <c r="B12" s="1"/>
      <c r="C12" s="51" t="s">
        <v>24</v>
      </c>
      <c r="D12" s="52"/>
      <c r="E12" s="53"/>
      <c r="F12" s="98">
        <f>H45</f>
        <v>0</v>
      </c>
      <c r="G12" s="99"/>
      <c r="H12" s="100"/>
      <c r="I12" s="11"/>
      <c r="J12" s="12"/>
    </row>
    <row r="13" spans="1:10" s="13" customFormat="1" ht="14.25" customHeight="1" thickBot="1" x14ac:dyDescent="0.3">
      <c r="A13" s="11"/>
      <c r="B13" s="1"/>
      <c r="C13" s="2"/>
      <c r="D13" s="3"/>
      <c r="E13" s="3"/>
      <c r="F13" s="3"/>
      <c r="G13" s="3"/>
      <c r="H13" s="16"/>
      <c r="I13" s="11"/>
      <c r="J13" s="12"/>
    </row>
    <row r="14" spans="1:10" ht="16.5" thickTop="1" thickBot="1" x14ac:dyDescent="0.3">
      <c r="A14" s="6"/>
      <c r="B14" s="4"/>
      <c r="C14" s="17" t="s">
        <v>9</v>
      </c>
      <c r="D14" s="18"/>
      <c r="E14" s="18"/>
      <c r="F14" s="61" t="s">
        <v>28</v>
      </c>
      <c r="G14" s="62"/>
      <c r="H14" s="49" t="s">
        <v>0</v>
      </c>
      <c r="I14" s="6"/>
    </row>
    <row r="15" spans="1:10" ht="17.25" customHeight="1" thickTop="1" thickBot="1" x14ac:dyDescent="0.3">
      <c r="A15" s="6"/>
      <c r="B15" s="4"/>
      <c r="C15" s="17" t="s">
        <v>10</v>
      </c>
      <c r="D15" s="54" t="s">
        <v>3</v>
      </c>
      <c r="E15" s="55"/>
      <c r="F15" s="63"/>
      <c r="G15" s="64"/>
      <c r="H15" s="50"/>
      <c r="I15" s="6"/>
    </row>
    <row r="16" spans="1:10" ht="15" customHeight="1" thickTop="1" thickBot="1" x14ac:dyDescent="0.3">
      <c r="A16" s="6"/>
      <c r="B16" s="4"/>
      <c r="C16" s="17" t="s">
        <v>11</v>
      </c>
      <c r="D16" s="56"/>
      <c r="E16" s="57"/>
      <c r="F16" s="48" t="s">
        <v>27</v>
      </c>
      <c r="G16" s="60"/>
      <c r="H16" s="19">
        <f>5*J16</f>
        <v>0</v>
      </c>
      <c r="I16" s="6"/>
      <c r="J16" s="9">
        <f>IF(D16=$J$9,1,0)</f>
        <v>0</v>
      </c>
    </row>
    <row r="17" spans="1:12" ht="15" hidden="1" customHeight="1" thickTop="1" thickBot="1" x14ac:dyDescent="0.3">
      <c r="A17" s="6"/>
      <c r="B17" s="4"/>
      <c r="C17" s="17" t="s">
        <v>12</v>
      </c>
      <c r="D17" s="58"/>
      <c r="E17" s="59"/>
      <c r="F17" s="48" t="s">
        <v>23</v>
      </c>
      <c r="G17" s="60"/>
      <c r="H17" s="20">
        <f>1*J17</f>
        <v>0</v>
      </c>
      <c r="I17" s="6"/>
      <c r="J17" s="9">
        <f>IF(D17=$J$9,1,0)</f>
        <v>0</v>
      </c>
    </row>
    <row r="18" spans="1:12" ht="27" hidden="1" customHeight="1" thickTop="1" thickBot="1" x14ac:dyDescent="0.3">
      <c r="A18" s="6"/>
      <c r="B18" s="4"/>
      <c r="C18" s="17" t="s">
        <v>13</v>
      </c>
      <c r="D18" s="58"/>
      <c r="E18" s="59"/>
      <c r="F18" s="48" t="s">
        <v>25</v>
      </c>
      <c r="G18" s="60"/>
      <c r="H18" s="20">
        <f>1*J18</f>
        <v>0</v>
      </c>
      <c r="I18" s="6"/>
      <c r="J18" s="9">
        <f>IF(D18=$J$9,1,0)</f>
        <v>0</v>
      </c>
    </row>
    <row r="19" spans="1:12" ht="30.75" hidden="1" customHeight="1" thickTop="1" thickBot="1" x14ac:dyDescent="0.3">
      <c r="A19" s="6"/>
      <c r="B19" s="4"/>
      <c r="C19" s="21" t="s">
        <v>14</v>
      </c>
      <c r="D19" s="58"/>
      <c r="E19" s="59"/>
      <c r="F19" s="48" t="s">
        <v>26</v>
      </c>
      <c r="G19" s="60"/>
      <c r="H19" s="22">
        <f>2*J19</f>
        <v>0</v>
      </c>
      <c r="I19" s="6"/>
      <c r="J19" s="9">
        <f>IF(D19=$J$9,1,0)</f>
        <v>0</v>
      </c>
    </row>
    <row r="20" spans="1:12" ht="22.5" customHeight="1" thickTop="1" thickBot="1" x14ac:dyDescent="0.3">
      <c r="A20" s="6"/>
      <c r="B20" s="4"/>
      <c r="C20" s="23"/>
      <c r="D20" s="24"/>
      <c r="E20" s="24"/>
      <c r="F20" s="79" t="s">
        <v>7</v>
      </c>
      <c r="G20" s="79"/>
      <c r="H20" s="25">
        <f>IF(J20&lt;5,J20,5)</f>
        <v>0</v>
      </c>
      <c r="I20" s="6"/>
      <c r="J20" s="9">
        <f>SUM(H16:H19)</f>
        <v>0</v>
      </c>
    </row>
    <row r="21" spans="1:12" ht="22.5" customHeight="1" thickTop="1" x14ac:dyDescent="0.25">
      <c r="A21" s="6"/>
      <c r="B21" s="4"/>
      <c r="C21" s="5"/>
      <c r="D21" s="26"/>
      <c r="E21" s="26"/>
      <c r="F21" s="33"/>
      <c r="G21" s="33"/>
      <c r="H21" s="28"/>
      <c r="I21" s="6"/>
    </row>
    <row r="22" spans="1:12" ht="22.5" customHeight="1" thickBot="1" x14ac:dyDescent="0.3">
      <c r="A22" s="6"/>
      <c r="B22" s="4"/>
      <c r="C22" s="5"/>
      <c r="D22" s="26"/>
      <c r="E22" s="26"/>
      <c r="F22" s="33"/>
      <c r="G22" s="33"/>
      <c r="H22" s="28"/>
      <c r="I22" s="6"/>
    </row>
    <row r="23" spans="1:12" ht="19.5" customHeight="1" thickTop="1" thickBot="1" x14ac:dyDescent="0.3">
      <c r="A23" s="6"/>
      <c r="B23" s="4"/>
      <c r="C23" s="17" t="s">
        <v>9</v>
      </c>
      <c r="D23" s="18"/>
      <c r="E23" s="18"/>
      <c r="F23" s="66" t="s">
        <v>38</v>
      </c>
      <c r="G23" s="67"/>
      <c r="H23" s="69" t="s">
        <v>0</v>
      </c>
      <c r="I23" s="6"/>
    </row>
    <row r="24" spans="1:12" ht="22.5" customHeight="1" thickTop="1" thickBot="1" x14ac:dyDescent="0.3">
      <c r="A24" s="6"/>
      <c r="B24" s="4"/>
      <c r="C24" s="17" t="s">
        <v>15</v>
      </c>
      <c r="D24" s="54" t="s">
        <v>3</v>
      </c>
      <c r="E24" s="65"/>
      <c r="F24" s="68"/>
      <c r="G24" s="64"/>
      <c r="H24" s="70"/>
      <c r="I24" s="6"/>
    </row>
    <row r="25" spans="1:12" ht="33.6" customHeight="1" thickTop="1" thickBot="1" x14ac:dyDescent="0.3">
      <c r="A25" s="6"/>
      <c r="B25" s="4"/>
      <c r="C25" s="17" t="s">
        <v>16</v>
      </c>
      <c r="D25" s="56"/>
      <c r="E25" s="57"/>
      <c r="F25" s="71" t="s">
        <v>29</v>
      </c>
      <c r="G25" s="72"/>
      <c r="H25" s="34">
        <f>5*J25</f>
        <v>0</v>
      </c>
      <c r="I25" s="6"/>
      <c r="J25" s="9">
        <f>IF(D25=$J$9,1,0)</f>
        <v>0</v>
      </c>
    </row>
    <row r="26" spans="1:12" ht="22.5" customHeight="1" thickTop="1" thickBot="1" x14ac:dyDescent="0.3">
      <c r="A26" s="6"/>
      <c r="B26" s="4"/>
      <c r="C26" s="17" t="s">
        <v>17</v>
      </c>
      <c r="D26" s="58"/>
      <c r="E26" s="59"/>
      <c r="F26" s="48" t="s">
        <v>34</v>
      </c>
      <c r="G26" s="60"/>
      <c r="H26" s="20">
        <f>5*J26</f>
        <v>0</v>
      </c>
      <c r="I26" s="6"/>
      <c r="J26" s="9">
        <f t="shared" ref="J26:J29" si="0">IF(D26=$J$9,1,0)</f>
        <v>0</v>
      </c>
    </row>
    <row r="27" spans="1:12" ht="22.5" customHeight="1" thickTop="1" thickBot="1" x14ac:dyDescent="0.3">
      <c r="A27" s="6"/>
      <c r="B27" s="4"/>
      <c r="C27" s="17" t="s">
        <v>30</v>
      </c>
      <c r="D27" s="58"/>
      <c r="E27" s="59"/>
      <c r="F27" s="48" t="s">
        <v>35</v>
      </c>
      <c r="G27" s="60"/>
      <c r="H27" s="20">
        <f>5*J27</f>
        <v>0</v>
      </c>
      <c r="I27" s="6"/>
      <c r="J27" s="9">
        <f t="shared" si="0"/>
        <v>0</v>
      </c>
    </row>
    <row r="28" spans="1:12" ht="28.9" customHeight="1" thickTop="1" thickBot="1" x14ac:dyDescent="0.3">
      <c r="A28" s="6"/>
      <c r="B28" s="4"/>
      <c r="C28" s="35" t="s">
        <v>31</v>
      </c>
      <c r="D28" s="58"/>
      <c r="E28" s="59"/>
      <c r="F28" s="73" t="s">
        <v>36</v>
      </c>
      <c r="G28" s="74"/>
      <c r="H28" s="20">
        <f t="shared" ref="H28:H29" si="1">5*J28</f>
        <v>0</v>
      </c>
      <c r="I28" s="6"/>
      <c r="J28" s="9">
        <f t="shared" si="0"/>
        <v>0</v>
      </c>
    </row>
    <row r="29" spans="1:12" ht="27.6" customHeight="1" thickTop="1" thickBot="1" x14ac:dyDescent="0.3">
      <c r="A29" s="6"/>
      <c r="B29" s="4"/>
      <c r="C29" s="35" t="s">
        <v>32</v>
      </c>
      <c r="D29" s="58"/>
      <c r="E29" s="59"/>
      <c r="F29" s="73" t="s">
        <v>37</v>
      </c>
      <c r="G29" s="74"/>
      <c r="H29" s="20">
        <f t="shared" si="1"/>
        <v>0</v>
      </c>
      <c r="I29" s="6"/>
      <c r="J29" s="9">
        <f t="shared" si="0"/>
        <v>0</v>
      </c>
    </row>
    <row r="30" spans="1:12" ht="26.25" customHeight="1" thickTop="1" thickBot="1" x14ac:dyDescent="0.3">
      <c r="A30" s="6"/>
      <c r="B30" s="4"/>
      <c r="C30" s="39"/>
      <c r="D30" s="44" t="s">
        <v>51</v>
      </c>
      <c r="E30" s="45"/>
      <c r="F30" s="37"/>
      <c r="G30" s="38"/>
      <c r="H30" s="36"/>
      <c r="I30" s="6"/>
    </row>
    <row r="31" spans="1:12" ht="45.75" customHeight="1" thickTop="1" thickBot="1" x14ac:dyDescent="0.3">
      <c r="A31" s="6"/>
      <c r="B31" s="4"/>
      <c r="C31" s="21" t="s">
        <v>33</v>
      </c>
      <c r="D31" s="46"/>
      <c r="E31" s="47"/>
      <c r="F31" s="48" t="s">
        <v>48</v>
      </c>
      <c r="G31" s="48"/>
      <c r="H31" s="41">
        <f>IF(L31&gt;2,2,L31)</f>
        <v>0</v>
      </c>
      <c r="I31" s="6"/>
      <c r="J31" s="9">
        <f>D31</f>
        <v>0</v>
      </c>
      <c r="K31" s="10">
        <f>J31*0.25</f>
        <v>0</v>
      </c>
      <c r="L31" s="40">
        <f>IF(J31&lt;3,0,K31)</f>
        <v>0</v>
      </c>
    </row>
    <row r="32" spans="1:12" ht="22.5" customHeight="1" thickTop="1" thickBot="1" x14ac:dyDescent="0.3">
      <c r="A32" s="6"/>
      <c r="B32" s="4"/>
      <c r="C32" s="23"/>
      <c r="D32" s="90"/>
      <c r="E32" s="90"/>
      <c r="F32" s="79" t="s">
        <v>39</v>
      </c>
      <c r="G32" s="79"/>
      <c r="H32" s="42">
        <f>SUM(H25:H31)</f>
        <v>0</v>
      </c>
      <c r="I32" s="6"/>
      <c r="J32" s="9">
        <f>SUM(H25:H31)</f>
        <v>0</v>
      </c>
    </row>
    <row r="33" spans="1:10" ht="24.75" customHeight="1" thickTop="1" thickBot="1" x14ac:dyDescent="0.3">
      <c r="A33" s="6"/>
      <c r="B33" s="4"/>
      <c r="C33" s="5"/>
      <c r="D33" s="26"/>
      <c r="E33" s="26"/>
      <c r="F33" s="27"/>
      <c r="G33" s="27"/>
      <c r="H33" s="28"/>
      <c r="I33" s="6"/>
    </row>
    <row r="34" spans="1:10" ht="16.5" customHeight="1" thickTop="1" thickBot="1" x14ac:dyDescent="0.3">
      <c r="A34" s="6"/>
      <c r="B34" s="4"/>
      <c r="C34" s="17" t="s">
        <v>9</v>
      </c>
      <c r="D34" s="18"/>
      <c r="E34" s="18"/>
      <c r="F34" s="85" t="s">
        <v>47</v>
      </c>
      <c r="G34" s="86"/>
      <c r="H34" s="49" t="s">
        <v>0</v>
      </c>
      <c r="I34" s="6"/>
    </row>
    <row r="35" spans="1:10" ht="19.5" customHeight="1" thickTop="1" thickBot="1" x14ac:dyDescent="0.3">
      <c r="A35" s="6"/>
      <c r="B35" s="4"/>
      <c r="C35" s="17" t="s">
        <v>19</v>
      </c>
      <c r="D35" s="89" t="s">
        <v>42</v>
      </c>
      <c r="E35" s="55"/>
      <c r="F35" s="87"/>
      <c r="G35" s="88"/>
      <c r="H35" s="50"/>
      <c r="I35" s="6"/>
    </row>
    <row r="36" spans="1:10" ht="20.45" customHeight="1" thickTop="1" thickBot="1" x14ac:dyDescent="0.3">
      <c r="A36" s="6"/>
      <c r="B36" s="4"/>
      <c r="C36" s="17" t="s">
        <v>20</v>
      </c>
      <c r="D36" s="56"/>
      <c r="E36" s="57"/>
      <c r="F36" s="83" t="s">
        <v>40</v>
      </c>
      <c r="G36" s="84"/>
      <c r="H36" s="19">
        <f>4*J36</f>
        <v>0</v>
      </c>
      <c r="I36" s="6"/>
      <c r="J36" s="9">
        <f>IF(D36=$J$9,1,0)</f>
        <v>0</v>
      </c>
    </row>
    <row r="37" spans="1:10" ht="21" customHeight="1" thickTop="1" thickBot="1" x14ac:dyDescent="0.3">
      <c r="A37" s="6"/>
      <c r="B37" s="4"/>
      <c r="C37" s="21" t="s">
        <v>21</v>
      </c>
      <c r="D37" s="56"/>
      <c r="E37" s="57"/>
      <c r="F37" s="83" t="s">
        <v>41</v>
      </c>
      <c r="G37" s="84"/>
      <c r="H37" s="19">
        <f>8*J37</f>
        <v>0</v>
      </c>
      <c r="I37" s="6"/>
      <c r="J37" s="9">
        <f>IF(D37=$J$9,1,0)</f>
        <v>0</v>
      </c>
    </row>
    <row r="38" spans="1:10" ht="20.25" thickTop="1" thickBot="1" x14ac:dyDescent="0.3">
      <c r="A38" s="6"/>
      <c r="B38" s="4"/>
      <c r="C38" s="23"/>
      <c r="D38" s="29"/>
      <c r="E38" s="29"/>
      <c r="F38" s="79" t="s">
        <v>49</v>
      </c>
      <c r="G38" s="79"/>
      <c r="H38" s="25">
        <f>IF(J38&lt;8,J38,8)</f>
        <v>0</v>
      </c>
      <c r="I38" s="6"/>
      <c r="J38" s="9">
        <f>SUM(H34:H37)</f>
        <v>0</v>
      </c>
    </row>
    <row r="39" spans="1:10" ht="24.75" customHeight="1" thickTop="1" thickBot="1" x14ac:dyDescent="0.3">
      <c r="A39" s="6"/>
      <c r="B39" s="4"/>
      <c r="C39" s="5"/>
      <c r="D39" s="26"/>
      <c r="E39" s="26"/>
      <c r="F39" s="27"/>
      <c r="G39" s="27"/>
      <c r="H39" s="28"/>
      <c r="I39" s="6"/>
    </row>
    <row r="40" spans="1:10" ht="16.5" customHeight="1" thickTop="1" thickBot="1" x14ac:dyDescent="0.3">
      <c r="A40" s="6"/>
      <c r="B40" s="4"/>
      <c r="C40" s="17" t="s">
        <v>9</v>
      </c>
      <c r="D40" s="18"/>
      <c r="E40" s="18"/>
      <c r="F40" s="85" t="s">
        <v>46</v>
      </c>
      <c r="G40" s="86"/>
      <c r="H40" s="49" t="s">
        <v>0</v>
      </c>
      <c r="I40" s="6"/>
    </row>
    <row r="41" spans="1:10" ht="24.75" customHeight="1" thickTop="1" thickBot="1" x14ac:dyDescent="0.3">
      <c r="A41" s="6"/>
      <c r="B41" s="4"/>
      <c r="C41" s="17" t="s">
        <v>43</v>
      </c>
      <c r="D41" s="89" t="s">
        <v>42</v>
      </c>
      <c r="E41" s="55"/>
      <c r="F41" s="87"/>
      <c r="G41" s="88"/>
      <c r="H41" s="50"/>
      <c r="I41" s="6"/>
    </row>
    <row r="42" spans="1:10" ht="24.75" customHeight="1" thickTop="1" thickBot="1" x14ac:dyDescent="0.3">
      <c r="A42" s="6"/>
      <c r="B42" s="4"/>
      <c r="C42" s="17" t="s">
        <v>44</v>
      </c>
      <c r="D42" s="56"/>
      <c r="E42" s="57"/>
      <c r="F42" s="83" t="s">
        <v>45</v>
      </c>
      <c r="G42" s="84"/>
      <c r="H42" s="19">
        <f>10*J42</f>
        <v>0</v>
      </c>
      <c r="I42" s="6"/>
      <c r="J42" s="9">
        <f>IF(D42=$J$9,1,0)</f>
        <v>0</v>
      </c>
    </row>
    <row r="43" spans="1:10" ht="24.75" customHeight="1" thickTop="1" thickBot="1" x14ac:dyDescent="0.3">
      <c r="A43" s="6"/>
      <c r="B43" s="4"/>
      <c r="C43" s="23"/>
      <c r="D43" s="29"/>
      <c r="E43" s="29"/>
      <c r="F43" s="79" t="s">
        <v>50</v>
      </c>
      <c r="G43" s="79"/>
      <c r="H43" s="25">
        <f>SUM(H42)</f>
        <v>0</v>
      </c>
      <c r="I43" s="6"/>
    </row>
    <row r="44" spans="1:10" ht="9" customHeight="1" thickTop="1" thickBot="1" x14ac:dyDescent="0.3">
      <c r="A44" s="6"/>
      <c r="B44" s="4"/>
      <c r="C44" s="5"/>
      <c r="D44" s="5"/>
      <c r="E44" s="5"/>
      <c r="F44" s="5"/>
      <c r="G44" s="5"/>
      <c r="H44" s="30"/>
      <c r="I44" s="6"/>
    </row>
    <row r="45" spans="1:10" ht="22.5" customHeight="1" thickTop="1" thickBot="1" x14ac:dyDescent="0.3">
      <c r="A45" s="6"/>
      <c r="B45" s="4"/>
      <c r="C45" s="80" t="s">
        <v>18</v>
      </c>
      <c r="D45" s="81"/>
      <c r="E45" s="81"/>
      <c r="F45" s="81"/>
      <c r="G45" s="82"/>
      <c r="H45" s="43">
        <f>SUM(H43,H38,H32,H20)</f>
        <v>0</v>
      </c>
      <c r="I45" s="6"/>
    </row>
    <row r="46" spans="1:10" ht="8.25" customHeight="1" thickTop="1" thickBot="1" x14ac:dyDescent="0.3">
      <c r="A46" s="6"/>
      <c r="B46" s="75"/>
      <c r="C46" s="76"/>
      <c r="D46" s="77"/>
      <c r="E46" s="77"/>
      <c r="F46" s="77"/>
      <c r="G46" s="77"/>
      <c r="H46" s="78"/>
      <c r="I46" s="6"/>
    </row>
    <row r="47" spans="1:10" ht="15.75" thickTop="1" x14ac:dyDescent="0.25">
      <c r="A47" s="6"/>
      <c r="B47" s="6"/>
      <c r="C47" s="6"/>
      <c r="D47" s="6"/>
      <c r="E47" s="6"/>
      <c r="F47" s="6"/>
      <c r="G47" s="6"/>
      <c r="H47" s="31"/>
      <c r="I47" s="6"/>
    </row>
  </sheetData>
  <sheetProtection algorithmName="SHA-512" hashValue="J2wokq2HoNeP8wdGg+qzNhrW6Agco5waZxRKzCkfzrHtoobswmvUo4sFwV8yUNWgYnrpslNsCWR80uO3YZVXcA==" saltValue="eBOez/328pT2ehq2GcOEhA==" spinCount="100000" sheet="1" objects="1" scenarios="1"/>
  <mergeCells count="57">
    <mergeCell ref="B6:H6"/>
    <mergeCell ref="F16:G16"/>
    <mergeCell ref="F20:G20"/>
    <mergeCell ref="F19:G19"/>
    <mergeCell ref="H14:H15"/>
    <mergeCell ref="C8:E8"/>
    <mergeCell ref="C9:E9"/>
    <mergeCell ref="C10:E10"/>
    <mergeCell ref="C11:E11"/>
    <mergeCell ref="F8:H8"/>
    <mergeCell ref="F9:H9"/>
    <mergeCell ref="F10:H10"/>
    <mergeCell ref="F11:H11"/>
    <mergeCell ref="F18:G18"/>
    <mergeCell ref="D35:E35"/>
    <mergeCell ref="D36:E36"/>
    <mergeCell ref="D37:E37"/>
    <mergeCell ref="F34:G35"/>
    <mergeCell ref="D32:E32"/>
    <mergeCell ref="D26:E26"/>
    <mergeCell ref="F26:G26"/>
    <mergeCell ref="D27:E27"/>
    <mergeCell ref="F27:G27"/>
    <mergeCell ref="D18:E18"/>
    <mergeCell ref="D19:E19"/>
    <mergeCell ref="F32:G32"/>
    <mergeCell ref="F29:G29"/>
    <mergeCell ref="D25:E25"/>
    <mergeCell ref="F25:G25"/>
    <mergeCell ref="F28:G28"/>
    <mergeCell ref="B46:H46"/>
    <mergeCell ref="F38:G38"/>
    <mergeCell ref="C45:G45"/>
    <mergeCell ref="D42:E42"/>
    <mergeCell ref="F42:G42"/>
    <mergeCell ref="F43:G43"/>
    <mergeCell ref="F40:G41"/>
    <mergeCell ref="H40:H41"/>
    <mergeCell ref="D41:E41"/>
    <mergeCell ref="F36:G36"/>
    <mergeCell ref="F37:G37"/>
    <mergeCell ref="D30:E30"/>
    <mergeCell ref="D31:E31"/>
    <mergeCell ref="F31:G31"/>
    <mergeCell ref="H34:H35"/>
    <mergeCell ref="C12:E12"/>
    <mergeCell ref="F12:H12"/>
    <mergeCell ref="D15:E15"/>
    <mergeCell ref="D16:E16"/>
    <mergeCell ref="D17:E17"/>
    <mergeCell ref="F17:G17"/>
    <mergeCell ref="F14:G15"/>
    <mergeCell ref="D24:E24"/>
    <mergeCell ref="F23:G24"/>
    <mergeCell ref="H23:H24"/>
    <mergeCell ref="D28:E28"/>
    <mergeCell ref="D29:E29"/>
  </mergeCells>
  <dataValidations count="1">
    <dataValidation type="list" allowBlank="1" showInputMessage="1" showErrorMessage="1" sqref="D16:E19 D25:E29 D36:E37 D42:E42" xr:uid="{709FF821-8CDA-42C3-B49B-EFC019DE8EB3}">
      <formula1>$J$8:$J$10</formula1>
    </dataValidation>
  </dataValidations>
  <pageMargins left="0" right="0" top="0.74803149606299213" bottom="0.74803149606299213" header="0.31496062992125984" footer="0.31496062992125984"/>
  <pageSetup paperSize="9" scale="6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2022-05-23T14:40:04Z</cp:lastPrinted>
  <dcterms:created xsi:type="dcterms:W3CDTF">2022-03-16T12:07:19Z</dcterms:created>
  <dcterms:modified xsi:type="dcterms:W3CDTF">2022-07-08T09:16:37Z</dcterms:modified>
</cp:coreProperties>
</file>