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01 Julio Díez Casero\"/>
    </mc:Choice>
  </mc:AlternateContent>
  <xr:revisionPtr revIDLastSave="0" documentId="13_ncr:1_{5ADB51EB-5172-4040-BFD7-B156E6613026}" xr6:coauthVersionLast="36" xr6:coauthVersionMax="47" xr10:uidLastSave="{00000000-0000-0000-0000-000000000000}"/>
  <bookViews>
    <workbookView xWindow="0" yWindow="0" windowWidth="28800" windowHeight="12225" tabRatio="597" xr2:uid="{112853C9-DF0D-4C4D-A6E5-BC70BB454B9F}"/>
  </bookViews>
  <sheets>
    <sheet name="Hoja1" sheetId="1" r:id="rId1"/>
  </sheets>
  <definedNames>
    <definedName name="_xlnm.Print_Area" localSheetId="0">Hoja1!$B$1:$F$39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H28" i="1"/>
  <c r="F28" i="1" s="1"/>
  <c r="J28" i="1"/>
  <c r="I27" i="1"/>
  <c r="J27" i="1" s="1"/>
  <c r="H27" i="1"/>
  <c r="I26" i="1"/>
  <c r="J26" i="1" s="1"/>
  <c r="H26" i="1"/>
  <c r="F26" i="1" s="1"/>
  <c r="I25" i="1"/>
  <c r="J25" i="1" s="1"/>
  <c r="H25" i="1"/>
  <c r="I24" i="1"/>
  <c r="H24" i="1"/>
  <c r="J23" i="1"/>
  <c r="I23" i="1"/>
  <c r="H23" i="1"/>
  <c r="F23" i="1" s="1"/>
  <c r="J24" i="1"/>
  <c r="F25" i="1" l="1"/>
  <c r="F24" i="1"/>
  <c r="F27" i="1"/>
  <c r="H34" i="1"/>
  <c r="F29" i="1" l="1"/>
  <c r="H18" i="1"/>
  <c r="F18" i="1" s="1"/>
  <c r="F34" i="1" l="1"/>
  <c r="H33" i="1"/>
  <c r="F33" i="1" s="1"/>
  <c r="F35" i="1" l="1"/>
  <c r="F19" i="1"/>
  <c r="F38" i="1" l="1"/>
  <c r="H29" i="1"/>
  <c r="H35" i="1" l="1"/>
  <c r="D14" i="1" l="1"/>
</calcChain>
</file>

<file path=xl/sharedStrings.xml><?xml version="1.0" encoding="utf-8"?>
<sst xmlns="http://schemas.openxmlformats.org/spreadsheetml/2006/main" count="48" uniqueCount="42">
  <si>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</si>
  <si>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</si>
  <si>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</si>
  <si>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</si>
  <si>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</si>
  <si>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</si>
  <si>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</si>
  <si>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</si>
  <si>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CÓDIGO</t>
  </si>
  <si>
    <t>M1</t>
  </si>
  <si>
    <t>M1a</t>
  </si>
  <si>
    <t>M2</t>
  </si>
  <si>
    <t>TOTAL AUTOBAREMO</t>
  </si>
  <si>
    <t>M3</t>
  </si>
  <si>
    <t>NIF/NIE/PASAPORTE:</t>
  </si>
  <si>
    <t>TABLA AUTOBAREMACIÓN: A RELLENAR SOLO LAS CASILLAS SOMBREADAS</t>
  </si>
  <si>
    <t>fecha de nacimiento</t>
  </si>
  <si>
    <t>dirección</t>
  </si>
  <si>
    <t>nacionalidad</t>
  </si>
  <si>
    <t>M2b
 (nº meses)</t>
  </si>
  <si>
    <t>Inglés hablado y escrito, nivel B2, 4 puntos</t>
  </si>
  <si>
    <t>Inglés hablado y escrito, nivel C1, 8 puntos</t>
  </si>
  <si>
    <t>M3a</t>
  </si>
  <si>
    <t>M3b</t>
  </si>
  <si>
    <t>TOTAL EXPERIENCIA/ CONOCIMIENTOS CIENTÍFICO-TÉCNICOS</t>
  </si>
  <si>
    <t xml:space="preserve">TOTAL IDIOMAS: inglés </t>
  </si>
  <si>
    <t>IDIOMAS: inglés 
Máximo 8 puntos (puntúa solo el de mayor nivel)</t>
  </si>
  <si>
    <t xml:space="preserve">Titulación de Máster en Biotecnología Agroforestal, 5 puntos </t>
  </si>
  <si>
    <t>EXPERIENCIA/ CONOCIMIENTOS CIENTÍFICO-TÉCNICOS.  
Máximo 27 puntos</t>
  </si>
  <si>
    <t>M2a
 (nº meses)</t>
  </si>
  <si>
    <t>M2c
 (nº meses)</t>
  </si>
  <si>
    <t>M2d
 (nº meses)</t>
  </si>
  <si>
    <t>M2e
 (nº meses)</t>
  </si>
  <si>
    <t>Experiencia laboral mínima demostrable de seis meses en manejo de técnicas básicas de biología molecular (extracción de DNA y RNA, electroforesis, PCR y qPCR, WB, SNPs…) y de edición génica.
0,5 puntos por mes, hasta un máximo de 5 puntos, incluyendo los 6 primeros meses.</t>
  </si>
  <si>
    <t>Experiencia laboral mínima demostrable de tres meses en cultivos fúngicos forestales y bacterianos y transformación bacteriana.
0,5 puntos por mes, hasta un máximo de 5 puntos, incluyendo los 3 primeros meses.</t>
  </si>
  <si>
    <t>Experiencia laboral mínima demostrable de tres meses en microscopía óptica y/o electrónica.
0,5 puntos por mes, hasta un máximo de 5 puntos, incluyendo los 3 primeros meses.</t>
  </si>
  <si>
    <t>Experiencia laboral mínima de tres meses en el manejo de herramientas de bioinformática: Snapgene, Expasy,  Clustal Omega….
0,5 puntos por mes, hasta un máximo de 5 puntos, incluyendo los 3 primeros meses.</t>
  </si>
  <si>
    <t xml:space="preserve">
Nº MESES
</t>
  </si>
  <si>
    <t>M2f
 (nº meses)</t>
  </si>
  <si>
    <t>Experiencia laboral mínima de 6 meses en el manejo de software de análisis de imágenes (ImageJ…) y de software estadístico (Statistix, StatGraphics, Matlab, Graphpad…). 
0,5 puntos por mes, hasta un máximo de 5 puntos, incluyendo los 6 primeros meses.</t>
  </si>
  <si>
    <t>Experiencia laboral en proyectos de investigación en la Fundación General de la Universidad de Valladolid y/o en la Universidad de Valladolid (mínimo 3 meses): 
0,25 puntos/mes, con un máximo de 2 puntos incluyendo los tres primeros meses.</t>
  </si>
  <si>
    <t>FORMACIÓN REGLADA. 
Máximo 5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</si>
</sst>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0" xfId="0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2" fontId="1" fillId="2" borderId="15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2" fontId="1" fillId="2" borderId="19" xfId="0" applyNumberFormat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2" borderId="6" xfId="0" applyFill="1" applyBorder="1" applyAlignment="1" applyProtection="1">
      <alignment horizontal="justify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4" fontId="1" fillId="0" borderId="0" xfId="0" applyNumberFormat="1" applyFont="1" applyAlignment="1" applyProtection="1">
      <alignment horizontal="justify" vertical="center" wrapText="1"/>
    </xf>
    <xf numFmtId="4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justify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1" fillId="0" borderId="19" xfId="0" applyFont="1" applyBorder="1" applyAlignment="1" applyProtection="1">
      <alignment horizontal="center" vertical="center" wrapText="1"/>
    </xf>
    <xf numFmtId="4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right" vertical="center"/>
    </xf>
    <xf numFmtId="2" fontId="2" fillId="2" borderId="0" xfId="0" applyNumberFormat="1" applyFont="1" applyFill="1" applyBorder="1" applyAlignment="1" applyProtection="1">
      <alignment horizontal="center" vertical="center" wrapText="1"/>
    </xf>
    <xf numFmtId="164" fontId="2" fillId="2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4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right" vertical="center"/>
    </xf>
    <xf numFmtId="0" fontId="6" fillId="2" borderId="23" xfId="0" applyFont="1" applyFill="1" applyBorder="1" applyAlignment="1" applyProtection="1">
      <alignment horizontal="justify" vertical="center" wrapText="1"/>
    </xf>
    <xf numFmtId="0" fontId="6" fillId="2" borderId="24" xfId="0" applyFont="1" applyFill="1" applyBorder="1" applyAlignment="1" applyProtection="1">
      <alignment horizontal="justify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0" fillId="2" borderId="8" xfId="0" applyFill="1" applyBorder="1" applyAlignment="1" applyProtection="1">
      <alignment horizontal="justify" vertical="center" wrapText="1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11" xfId="0" applyFill="1" applyBorder="1" applyAlignment="1" applyProtection="1">
      <alignment horizontal="justify" vertical="center" wrapText="1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2" fontId="2" fillId="6" borderId="1" xfId="0" applyNumberFormat="1" applyFont="1" applyFill="1" applyBorder="1" applyAlignment="1" applyProtection="1">
      <alignment horizontal="center" vertical="center"/>
    </xf>
    <xf numFmtId="2" fontId="2" fillId="6" borderId="16" xfId="0" applyNumberFormat="1" applyFont="1" applyFill="1" applyBorder="1" applyAlignment="1" applyProtection="1">
      <alignment horizontal="center" vertical="center"/>
    </xf>
    <xf numFmtId="2" fontId="2" fillId="6" borderId="12" xfId="0" applyNumberFormat="1" applyFont="1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justify" vertical="center" wrapText="1"/>
    </xf>
    <xf numFmtId="0" fontId="0" fillId="2" borderId="21" xfId="0" applyFill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3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514350</xdr:colOff>
      <xdr:row>0</xdr:row>
      <xdr:rowOff>314325</xdr:rowOff>
    </xdr:from>
    <xdr:to>
      <xdr:col>2</xdr:col>
      <xdr:colOff>1104899</xdr:colOff>
      <xdr:row>2</xdr:row>
      <xdr:rowOff>171450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14325"/>
          <a:ext cx="1771649" cy="63817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0</xdr:row>
      <xdr:rowOff>85725</xdr:rowOff>
    </xdr:from>
    <xdr:to>
      <xdr:col>4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AUTOBAREMO -TEC2301-</a:t>
          </a:r>
          <a:endParaRPr lang="es-ES" sz="12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TÉCNICO ESPECIALISTA</a:t>
          </a:r>
          <a:r>
            <a:rPr lang="es-E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CARÁCTER INDEFINIDO EN EL DEPARTAMENTO DE PRODUCCIÓN VEGETAL Y RECURSOS FORESTALES.</a:t>
          </a:r>
        </a:p>
      </xdr:txBody>
    </xdr:sp>
    <xdr:clientData/>
  </xdr:twoCellAnchor>
  <xdr:twoCellAnchor>
    <xdr:from>
      <xdr:col>4</xdr:col>
      <xdr:colOff>4552950</xdr:colOff>
      <xdr:row>0</xdr:row>
      <xdr:rowOff>85725</xdr:rowOff>
    </xdr:from>
    <xdr:to>
      <xdr:col>6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P40"/>
  <sheetViews>
    <sheetView tabSelected="1" workbookViewId="0">
      <selection activeCell="O33" sqref="O33"/>
    </sheetView>
  </sheetViews>
  <sheetFormatPr baseColWidth="10" defaultColWidth="11.42578125" defaultRowHeight="15" x14ac:dyDescent="0.25"/>
  <cols>
    <col min="1" max="1" width="3.42578125" style="7" customWidth="1"/>
    <col min="2" max="2" width="17.7109375" style="7" customWidth="1"/>
    <col min="3" max="3" width="18.140625" style="7" customWidth="1"/>
    <col min="4" max="4" width="20.28515625" style="7" customWidth="1"/>
    <col min="5" max="5" width="71.7109375" style="7" customWidth="1"/>
    <col min="6" max="6" width="14.42578125" style="17" customWidth="1"/>
    <col min="7" max="7" width="6.7109375" style="7" hidden="1" customWidth="1"/>
    <col min="8" max="8" width="11.42578125" style="6" hidden="1" customWidth="1"/>
    <col min="9" max="9" width="11.42578125" style="7" hidden="1" customWidth="1"/>
    <col min="10" max="10" width="11.42578125" style="21" hidden="1" customWidth="1"/>
    <col min="11" max="11" width="11.42578125" style="7" hidden="1" customWidth="1"/>
    <col min="12" max="16384" width="11.42578125" style="7"/>
  </cols>
  <sheetData>
    <row r="1" spans="1:16" ht="33.75" customHeight="1" x14ac:dyDescent="0.25">
      <c r="A1" s="3"/>
      <c r="B1" s="4"/>
      <c r="C1" s="4"/>
      <c r="D1" s="4"/>
      <c r="E1" s="4"/>
      <c r="F1" s="5"/>
      <c r="G1" s="3"/>
    </row>
    <row r="2" spans="1:16" ht="27.75" customHeight="1" x14ac:dyDescent="0.25">
      <c r="A2" s="3"/>
      <c r="B2" s="4"/>
      <c r="C2" s="4"/>
      <c r="D2" s="4"/>
      <c r="E2" s="4"/>
      <c r="F2" s="5"/>
      <c r="G2" s="3"/>
    </row>
    <row r="3" spans="1:16" ht="24.75" customHeight="1" x14ac:dyDescent="0.25">
      <c r="A3" s="3"/>
      <c r="B3" s="4"/>
      <c r="C3" s="4"/>
      <c r="D3" s="4"/>
      <c r="E3" s="4"/>
      <c r="F3" s="5"/>
      <c r="G3" s="3"/>
    </row>
    <row r="4" spans="1:16" ht="32.25" customHeight="1" thickBot="1" x14ac:dyDescent="0.3">
      <c r="A4" s="3"/>
      <c r="B4" s="4"/>
      <c r="C4" s="4"/>
      <c r="D4" s="4"/>
      <c r="E4" s="4"/>
      <c r="F4" s="5"/>
      <c r="G4" s="3"/>
    </row>
    <row r="5" spans="1:16" s="10" customFormat="1" ht="20.25" thickTop="1" thickBot="1" x14ac:dyDescent="0.3">
      <c r="A5" s="8"/>
      <c r="B5" s="87" t="s">
        <v>15</v>
      </c>
      <c r="C5" s="88"/>
      <c r="D5" s="88"/>
      <c r="E5" s="88"/>
      <c r="F5" s="89"/>
      <c r="G5" s="8"/>
      <c r="H5" s="9"/>
      <c r="J5" s="22"/>
    </row>
    <row r="6" spans="1:16" s="10" customFormat="1" ht="15.75" thickTop="1" x14ac:dyDescent="0.25">
      <c r="A6" s="8"/>
      <c r="B6" s="11"/>
      <c r="C6" s="1"/>
      <c r="D6" s="1"/>
      <c r="E6" s="1"/>
      <c r="F6" s="12"/>
      <c r="G6" s="8"/>
      <c r="J6" s="22"/>
    </row>
    <row r="7" spans="1:16" s="10" customFormat="1" ht="15" customHeight="1" x14ac:dyDescent="0.25">
      <c r="A7" s="8"/>
      <c r="B7" s="77" t="s">
        <v>4</v>
      </c>
      <c r="C7" s="78"/>
      <c r="D7" s="66"/>
      <c r="E7" s="67"/>
      <c r="F7" s="68"/>
      <c r="G7" s="8"/>
      <c r="J7" s="22"/>
    </row>
    <row r="8" spans="1:16" s="10" customFormat="1" ht="15" customHeight="1" x14ac:dyDescent="0.25">
      <c r="A8" s="8"/>
      <c r="B8" s="77" t="s">
        <v>14</v>
      </c>
      <c r="C8" s="78"/>
      <c r="D8" s="66"/>
      <c r="E8" s="67"/>
      <c r="F8" s="68"/>
      <c r="G8" s="8"/>
      <c r="H8" s="9" t="s">
        <v>1</v>
      </c>
      <c r="J8" s="22"/>
      <c r="P8" s="23"/>
    </row>
    <row r="9" spans="1:16" s="10" customFormat="1" x14ac:dyDescent="0.25">
      <c r="A9" s="8"/>
      <c r="B9" s="77" t="s">
        <v>5</v>
      </c>
      <c r="C9" s="78"/>
      <c r="D9" s="66"/>
      <c r="E9" s="67"/>
      <c r="F9" s="68"/>
      <c r="G9" s="8"/>
      <c r="H9" s="9" t="s">
        <v>2</v>
      </c>
      <c r="J9" s="22"/>
    </row>
    <row r="10" spans="1:16" s="10" customFormat="1" x14ac:dyDescent="0.25">
      <c r="A10" s="8"/>
      <c r="B10" s="77" t="s">
        <v>16</v>
      </c>
      <c r="C10" s="78"/>
      <c r="D10" s="66"/>
      <c r="E10" s="67"/>
      <c r="F10" s="68"/>
      <c r="G10" s="8"/>
      <c r="H10" s="9"/>
      <c r="J10" s="22"/>
    </row>
    <row r="11" spans="1:16" s="10" customFormat="1" x14ac:dyDescent="0.25">
      <c r="A11" s="8"/>
      <c r="B11" s="77" t="s">
        <v>17</v>
      </c>
      <c r="C11" s="78"/>
      <c r="D11" s="66"/>
      <c r="E11" s="67"/>
      <c r="F11" s="68"/>
      <c r="G11" s="8"/>
      <c r="H11" s="9"/>
      <c r="J11" s="22"/>
    </row>
    <row r="12" spans="1:16" s="10" customFormat="1" x14ac:dyDescent="0.25">
      <c r="A12" s="8"/>
      <c r="B12" s="44" t="s">
        <v>18</v>
      </c>
      <c r="C12" s="45"/>
      <c r="D12" s="66"/>
      <c r="E12" s="67"/>
      <c r="F12" s="68"/>
      <c r="G12" s="8"/>
      <c r="H12" s="9"/>
      <c r="J12" s="22"/>
    </row>
    <row r="13" spans="1:16" s="10" customFormat="1" ht="14.25" customHeight="1" x14ac:dyDescent="0.25">
      <c r="A13" s="8"/>
      <c r="B13" s="77" t="s">
        <v>6</v>
      </c>
      <c r="C13" s="78"/>
      <c r="D13" s="66"/>
      <c r="E13" s="67"/>
      <c r="F13" s="68"/>
      <c r="G13" s="8"/>
      <c r="H13" s="9"/>
      <c r="J13" s="22"/>
    </row>
    <row r="14" spans="1:16" s="10" customFormat="1" ht="16.5" customHeight="1" x14ac:dyDescent="0.25">
      <c r="A14" s="8"/>
      <c r="B14" s="77" t="s">
        <v>12</v>
      </c>
      <c r="C14" s="78"/>
      <c r="D14" s="79">
        <f>F38</f>
        <v>0</v>
      </c>
      <c r="E14" s="80"/>
      <c r="F14" s="81"/>
      <c r="G14" s="8"/>
      <c r="H14" s="9"/>
      <c r="J14" s="22"/>
    </row>
    <row r="15" spans="1:16" s="10" customFormat="1" ht="14.25" customHeight="1" thickBot="1" x14ac:dyDescent="0.3">
      <c r="A15" s="8"/>
      <c r="B15" s="34"/>
      <c r="C15" s="1"/>
      <c r="D15" s="1"/>
      <c r="E15" s="1"/>
      <c r="F15" s="13"/>
      <c r="G15" s="8"/>
      <c r="H15" s="9"/>
      <c r="J15" s="22"/>
    </row>
    <row r="16" spans="1:16" ht="16.5" thickTop="1" thickBot="1" x14ac:dyDescent="0.3">
      <c r="A16" s="3"/>
      <c r="B16" s="14" t="s">
        <v>8</v>
      </c>
      <c r="C16" s="57" t="s">
        <v>3</v>
      </c>
      <c r="D16" s="60" t="s">
        <v>41</v>
      </c>
      <c r="E16" s="61"/>
      <c r="F16" s="57" t="s">
        <v>0</v>
      </c>
      <c r="G16" s="3"/>
    </row>
    <row r="17" spans="1:11" ht="17.25" customHeight="1" thickTop="1" thickBot="1" x14ac:dyDescent="0.3">
      <c r="A17" s="3"/>
      <c r="B17" s="14" t="s">
        <v>9</v>
      </c>
      <c r="C17" s="59"/>
      <c r="D17" s="62"/>
      <c r="E17" s="63"/>
      <c r="F17" s="58"/>
      <c r="G17" s="3"/>
    </row>
    <row r="18" spans="1:11" ht="21.75" customHeight="1" thickTop="1" thickBot="1" x14ac:dyDescent="0.3">
      <c r="A18" s="3"/>
      <c r="B18" s="14" t="s">
        <v>10</v>
      </c>
      <c r="C18" s="51"/>
      <c r="D18" s="69" t="s">
        <v>27</v>
      </c>
      <c r="E18" s="70"/>
      <c r="F18" s="52">
        <f>5*H18</f>
        <v>0</v>
      </c>
      <c r="G18" s="3"/>
      <c r="H18" s="6">
        <f t="shared" ref="H18" si="0">IF(C18=$H$8,1,0)</f>
        <v>0</v>
      </c>
    </row>
    <row r="19" spans="1:11" ht="21.75" customHeight="1" thickTop="1" thickBot="1" x14ac:dyDescent="0.3">
      <c r="A19" s="3"/>
      <c r="B19" s="35"/>
      <c r="C19" s="20"/>
      <c r="D19" s="54" t="s">
        <v>7</v>
      </c>
      <c r="E19" s="54"/>
      <c r="F19" s="50">
        <f>SUM(F18:F18)</f>
        <v>0</v>
      </c>
      <c r="G19" s="3"/>
    </row>
    <row r="20" spans="1:11" ht="21.75" customHeight="1" thickTop="1" thickBot="1" x14ac:dyDescent="0.3">
      <c r="A20" s="3"/>
      <c r="B20" s="37"/>
      <c r="C20" s="2"/>
      <c r="D20" s="2"/>
      <c r="E20" s="2"/>
      <c r="F20" s="15"/>
      <c r="G20" s="3"/>
    </row>
    <row r="21" spans="1:11" ht="23.25" customHeight="1" thickTop="1" thickBot="1" x14ac:dyDescent="0.3">
      <c r="A21" s="3"/>
      <c r="B21" s="14" t="s">
        <v>8</v>
      </c>
      <c r="C21" s="57" t="s">
        <v>37</v>
      </c>
      <c r="D21" s="60" t="s">
        <v>28</v>
      </c>
      <c r="E21" s="61"/>
      <c r="F21" s="57" t="s">
        <v>0</v>
      </c>
      <c r="G21" s="3"/>
    </row>
    <row r="22" spans="1:11" ht="23.25" customHeight="1" thickTop="1" thickBot="1" x14ac:dyDescent="0.3">
      <c r="A22" s="3"/>
      <c r="B22" s="14" t="s">
        <v>11</v>
      </c>
      <c r="C22" s="59"/>
      <c r="D22" s="62"/>
      <c r="E22" s="63"/>
      <c r="F22" s="58"/>
      <c r="G22" s="3"/>
    </row>
    <row r="23" spans="1:11" ht="54" customHeight="1" thickTop="1" thickBot="1" x14ac:dyDescent="0.3">
      <c r="A23" s="3"/>
      <c r="B23" s="46" t="s">
        <v>29</v>
      </c>
      <c r="C23" s="47"/>
      <c r="D23" s="55" t="s">
        <v>33</v>
      </c>
      <c r="E23" s="56"/>
      <c r="F23" s="24">
        <f t="shared" ref="F23:F24" si="1">IF(H23&gt;5,5,J23)</f>
        <v>0</v>
      </c>
      <c r="G23" s="3"/>
      <c r="H23" s="6">
        <f>C23*0.5</f>
        <v>0</v>
      </c>
      <c r="I23" s="7">
        <f>C23*0.5</f>
        <v>0</v>
      </c>
      <c r="J23" s="42">
        <f>IF(C23&lt;6,0,I23)</f>
        <v>0</v>
      </c>
      <c r="K23" s="43">
        <v>1</v>
      </c>
    </row>
    <row r="24" spans="1:11" ht="54" customHeight="1" thickBot="1" x14ac:dyDescent="0.3">
      <c r="A24" s="3"/>
      <c r="B24" s="46" t="s">
        <v>19</v>
      </c>
      <c r="C24" s="47"/>
      <c r="D24" s="55" t="s">
        <v>34</v>
      </c>
      <c r="E24" s="56"/>
      <c r="F24" s="24">
        <f t="shared" si="1"/>
        <v>0</v>
      </c>
      <c r="G24" s="3"/>
      <c r="H24" s="6">
        <f>C24*0.5</f>
        <v>0</v>
      </c>
      <c r="I24" s="7">
        <f>C24*0.5</f>
        <v>0</v>
      </c>
      <c r="J24" s="42">
        <f t="shared" ref="J24" si="2">IF(C24&lt;3,0,I24)</f>
        <v>0</v>
      </c>
      <c r="K24" s="43">
        <v>1</v>
      </c>
    </row>
    <row r="25" spans="1:11" ht="54" customHeight="1" thickBot="1" x14ac:dyDescent="0.3">
      <c r="A25" s="3"/>
      <c r="B25" s="46" t="s">
        <v>30</v>
      </c>
      <c r="C25" s="47"/>
      <c r="D25" s="55" t="s">
        <v>35</v>
      </c>
      <c r="E25" s="56"/>
      <c r="F25" s="24">
        <f t="shared" ref="F25" si="3">IF(H25&gt;5,5,J25)</f>
        <v>0</v>
      </c>
      <c r="G25" s="3"/>
      <c r="H25" s="6">
        <f>C25*0.5</f>
        <v>0</v>
      </c>
      <c r="I25" s="7">
        <f>C25*0.5</f>
        <v>0</v>
      </c>
      <c r="J25" s="42">
        <f t="shared" ref="J25" si="4">IF(C25&lt;3,0,I25)</f>
        <v>0</v>
      </c>
      <c r="K25" s="43">
        <v>1</v>
      </c>
    </row>
    <row r="26" spans="1:11" ht="54" customHeight="1" thickBot="1" x14ac:dyDescent="0.3">
      <c r="A26" s="3"/>
      <c r="B26" s="46" t="s">
        <v>31</v>
      </c>
      <c r="C26" s="47"/>
      <c r="D26" s="55" t="s">
        <v>36</v>
      </c>
      <c r="E26" s="56"/>
      <c r="F26" s="24">
        <f t="shared" ref="F26:F27" si="5">IF(H26&gt;5,5,J26)</f>
        <v>0</v>
      </c>
      <c r="G26" s="3"/>
      <c r="H26" s="6">
        <f>C26*0.5</f>
        <v>0</v>
      </c>
      <c r="I26" s="7">
        <f>C26*0.5</f>
        <v>0</v>
      </c>
      <c r="J26" s="42">
        <f t="shared" ref="J26" si="6">IF(C26&lt;3,0,I26)</f>
        <v>0</v>
      </c>
      <c r="K26" s="43">
        <v>1</v>
      </c>
    </row>
    <row r="27" spans="1:11" ht="54" customHeight="1" thickBot="1" x14ac:dyDescent="0.3">
      <c r="A27" s="3"/>
      <c r="B27" s="46" t="s">
        <v>32</v>
      </c>
      <c r="C27" s="47"/>
      <c r="D27" s="55" t="s">
        <v>39</v>
      </c>
      <c r="E27" s="56"/>
      <c r="F27" s="24">
        <f t="shared" si="5"/>
        <v>0</v>
      </c>
      <c r="G27" s="3"/>
      <c r="H27" s="6">
        <f>C27*0.5</f>
        <v>0</v>
      </c>
      <c r="I27" s="7">
        <f>C27*0.5</f>
        <v>0</v>
      </c>
      <c r="J27" s="42">
        <f>IF(C27&lt;6,0,I27)</f>
        <v>0</v>
      </c>
      <c r="K27" s="43">
        <v>1</v>
      </c>
    </row>
    <row r="28" spans="1:11" ht="54" customHeight="1" thickBot="1" x14ac:dyDescent="0.3">
      <c r="A28" s="3"/>
      <c r="B28" s="36" t="s">
        <v>38</v>
      </c>
      <c r="C28" s="53"/>
      <c r="D28" s="64" t="s">
        <v>40</v>
      </c>
      <c r="E28" s="65"/>
      <c r="F28" s="24">
        <f>IF(H28&gt;2,2,J28)</f>
        <v>0</v>
      </c>
      <c r="G28" s="3"/>
      <c r="H28" s="6">
        <f>C28*0.25</f>
        <v>0</v>
      </c>
      <c r="I28" s="7">
        <f>C28*0.25</f>
        <v>0</v>
      </c>
      <c r="J28" s="42">
        <f t="shared" ref="J28" si="7">IF(C28&lt;3,0,I28)</f>
        <v>0</v>
      </c>
      <c r="K28" s="43">
        <v>1</v>
      </c>
    </row>
    <row r="29" spans="1:11" ht="22.5" customHeight="1" thickTop="1" thickBot="1" x14ac:dyDescent="0.3">
      <c r="A29" s="3"/>
      <c r="B29" s="35"/>
      <c r="C29" s="20"/>
      <c r="D29" s="54" t="s">
        <v>24</v>
      </c>
      <c r="E29" s="54"/>
      <c r="F29" s="33">
        <f>SUM(F23:F28)</f>
        <v>0</v>
      </c>
      <c r="G29" s="3"/>
      <c r="H29" s="6">
        <f>SUM(H23:H28)</f>
        <v>0</v>
      </c>
    </row>
    <row r="30" spans="1:11" ht="22.5" customHeight="1" thickTop="1" thickBot="1" x14ac:dyDescent="0.3">
      <c r="A30" s="3"/>
      <c r="B30" s="37"/>
      <c r="C30" s="25"/>
      <c r="D30" s="26"/>
      <c r="E30" s="26"/>
      <c r="F30" s="27"/>
      <c r="G30" s="3"/>
    </row>
    <row r="31" spans="1:11" ht="24" customHeight="1" thickTop="1" thickBot="1" x14ac:dyDescent="0.3">
      <c r="A31" s="3"/>
      <c r="B31" s="14" t="s">
        <v>8</v>
      </c>
      <c r="C31" s="57" t="s">
        <v>3</v>
      </c>
      <c r="D31" s="60" t="s">
        <v>26</v>
      </c>
      <c r="E31" s="84"/>
      <c r="F31" s="57" t="s">
        <v>0</v>
      </c>
      <c r="G31" s="3"/>
    </row>
    <row r="32" spans="1:11" ht="19.5" customHeight="1" thickTop="1" thickBot="1" x14ac:dyDescent="0.3">
      <c r="A32" s="3"/>
      <c r="B32" s="14" t="s">
        <v>13</v>
      </c>
      <c r="C32" s="59"/>
      <c r="D32" s="85"/>
      <c r="E32" s="86"/>
      <c r="F32" s="58"/>
      <c r="G32" s="3"/>
    </row>
    <row r="33" spans="1:8" ht="31.5" customHeight="1" thickTop="1" thickBot="1" x14ac:dyDescent="0.3">
      <c r="A33" s="3"/>
      <c r="B33" s="32" t="s">
        <v>22</v>
      </c>
      <c r="C33" s="40"/>
      <c r="D33" s="82" t="s">
        <v>20</v>
      </c>
      <c r="E33" s="83"/>
      <c r="F33" s="24">
        <f>H33</f>
        <v>0</v>
      </c>
      <c r="G33" s="3"/>
      <c r="H33" s="6">
        <f>IF(C33=$H$8,4,0)</f>
        <v>0</v>
      </c>
    </row>
    <row r="34" spans="1:8" ht="29.25" customHeight="1" thickBot="1" x14ac:dyDescent="0.3">
      <c r="A34" s="3"/>
      <c r="B34" s="36" t="s">
        <v>23</v>
      </c>
      <c r="C34" s="41"/>
      <c r="D34" s="64" t="s">
        <v>21</v>
      </c>
      <c r="E34" s="65"/>
      <c r="F34" s="31">
        <f>H34</f>
        <v>0</v>
      </c>
      <c r="G34" s="3"/>
      <c r="H34" s="6">
        <f>IF(C34=$H$8,8,0)</f>
        <v>0</v>
      </c>
    </row>
    <row r="35" spans="1:8" ht="22.5" customHeight="1" thickTop="1" thickBot="1" x14ac:dyDescent="0.3">
      <c r="A35" s="3"/>
      <c r="B35" s="35"/>
      <c r="C35" s="20"/>
      <c r="D35" s="54" t="s">
        <v>25</v>
      </c>
      <c r="E35" s="54"/>
      <c r="F35" s="18">
        <f>MAX(F33:F34)</f>
        <v>0</v>
      </c>
      <c r="G35" s="3"/>
      <c r="H35" s="39">
        <f>SUM(F33:F34)</f>
        <v>0</v>
      </c>
    </row>
    <row r="36" spans="1:8" ht="22.5" customHeight="1" thickTop="1" thickBot="1" x14ac:dyDescent="0.3">
      <c r="A36" s="3"/>
      <c r="B36" s="2"/>
      <c r="C36" s="15"/>
      <c r="D36" s="48"/>
      <c r="E36" s="48"/>
      <c r="F36" s="49"/>
      <c r="G36" s="3"/>
      <c r="H36" s="39"/>
    </row>
    <row r="37" spans="1:8" ht="9" customHeight="1" thickTop="1" thickBot="1" x14ac:dyDescent="0.3">
      <c r="A37" s="3"/>
      <c r="B37" s="38"/>
      <c r="C37" s="28"/>
      <c r="D37" s="29"/>
      <c r="E37" s="29"/>
      <c r="F37" s="30"/>
      <c r="G37" s="3"/>
    </row>
    <row r="38" spans="1:8" ht="22.5" customHeight="1" thickTop="1" thickBot="1" x14ac:dyDescent="0.3">
      <c r="A38" s="3"/>
      <c r="B38" s="74" t="s">
        <v>12</v>
      </c>
      <c r="C38" s="75"/>
      <c r="D38" s="75"/>
      <c r="E38" s="76"/>
      <c r="F38" s="19">
        <f>F19+F29+F35</f>
        <v>0</v>
      </c>
      <c r="G38" s="3"/>
    </row>
    <row r="39" spans="1:8" ht="8.25" customHeight="1" thickTop="1" thickBot="1" x14ac:dyDescent="0.3">
      <c r="A39" s="3"/>
      <c r="B39" s="71"/>
      <c r="C39" s="72"/>
      <c r="D39" s="72"/>
      <c r="E39" s="72"/>
      <c r="F39" s="73"/>
      <c r="G39" s="3"/>
    </row>
    <row r="40" spans="1:8" ht="15.75" thickTop="1" x14ac:dyDescent="0.25">
      <c r="A40" s="3"/>
      <c r="B40" s="3"/>
      <c r="C40" s="3"/>
      <c r="D40" s="3"/>
      <c r="E40" s="3"/>
      <c r="F40" s="16"/>
      <c r="G40" s="3"/>
    </row>
  </sheetData>
  <sheetProtection algorithmName="SHA-512" hashValue="J5LJqZP+vSzt85wfuCFdAd9fwJJnqtixb/ROO+uRTPTUKc79iUGkXKPA0S7/GGti0rPMCy4hUu6R7+Ns5jPyhQ==" saltValue="zR9xd03sL16V4oPd3uK6UQ==" spinCount="100000" sheet="1" objects="1" scenarios="1"/>
  <mergeCells count="39">
    <mergeCell ref="B5:F5"/>
    <mergeCell ref="F16:F17"/>
    <mergeCell ref="B7:C7"/>
    <mergeCell ref="B8:C8"/>
    <mergeCell ref="B9:C9"/>
    <mergeCell ref="B13:C13"/>
    <mergeCell ref="D7:F7"/>
    <mergeCell ref="D8:F8"/>
    <mergeCell ref="D9:F9"/>
    <mergeCell ref="B10:C10"/>
    <mergeCell ref="B11:C11"/>
    <mergeCell ref="D10:F10"/>
    <mergeCell ref="C16:C17"/>
    <mergeCell ref="D11:F11"/>
    <mergeCell ref="B39:F39"/>
    <mergeCell ref="B38:E38"/>
    <mergeCell ref="B14:C14"/>
    <mergeCell ref="D14:F14"/>
    <mergeCell ref="D16:E17"/>
    <mergeCell ref="D21:E22"/>
    <mergeCell ref="D19:E19"/>
    <mergeCell ref="C21:C22"/>
    <mergeCell ref="C31:C32"/>
    <mergeCell ref="D34:E34"/>
    <mergeCell ref="D35:E35"/>
    <mergeCell ref="D33:E33"/>
    <mergeCell ref="D29:E29"/>
    <mergeCell ref="D31:E32"/>
    <mergeCell ref="D13:F13"/>
    <mergeCell ref="F21:F22"/>
    <mergeCell ref="D12:F12"/>
    <mergeCell ref="D18:E18"/>
    <mergeCell ref="D27:E27"/>
    <mergeCell ref="F31:F32"/>
    <mergeCell ref="D23:E23"/>
    <mergeCell ref="D28:E28"/>
    <mergeCell ref="D24:E24"/>
    <mergeCell ref="D25:E25"/>
    <mergeCell ref="D26:E26"/>
  </mergeCells>
  <dataValidations count="1">
    <dataValidation type="list" allowBlank="1" showInputMessage="1" showErrorMessage="1" sqref="C18 C33:C34" xr:uid="{709FF821-8CDA-42C3-B49B-EFC019DE8EB3}">
      <formula1>$H$7:$H$9</formula1>
    </dataValidation>
  </dataValidations>
  <printOptions horizontalCentered="1" verticalCentered="1"/>
  <pageMargins left="0.39370078740157483" right="0.39370078740157483" top="0.55118110236220474" bottom="0.55118110236220474" header="0.11811023622047245" footer="0.11811023622047245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2022-09-29T12:45:03Z</cp:lastPrinted>
  <dcterms:created xsi:type="dcterms:W3CDTF">2022-03-16T12:07:19Z</dcterms:created>
  <dcterms:modified xsi:type="dcterms:W3CDTF">2023-01-12T08:22:48Z</dcterms:modified>
</cp:coreProperties>
</file>