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3 Rosa Coco (centro en red)\WEB\"/>
    </mc:Choice>
  </mc:AlternateContent>
  <xr:revisionPtr revIDLastSave="0" documentId="13_ncr:1_{DFD2C6C8-79FC-4A28-8369-401F8CFA0C0D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H40" i="1" s="1"/>
  <c r="F39" i="1"/>
  <c r="H39" i="1" s="1"/>
  <c r="F38" i="1"/>
  <c r="I27" i="1"/>
  <c r="H27" i="1"/>
  <c r="J27" i="1"/>
  <c r="I26" i="1"/>
  <c r="J26" i="1" s="1"/>
  <c r="H26" i="1"/>
  <c r="I25" i="1"/>
  <c r="J25" i="1" s="1"/>
  <c r="H25" i="1"/>
  <c r="J24" i="1"/>
  <c r="I24" i="1"/>
  <c r="H24" i="1"/>
  <c r="F24" i="1" s="1"/>
  <c r="J23" i="1"/>
  <c r="I23" i="1"/>
  <c r="H23" i="1"/>
  <c r="F26" i="1" l="1"/>
  <c r="F25" i="1"/>
  <c r="J41" i="1"/>
  <c r="H38" i="1"/>
  <c r="H41" i="1" s="1"/>
  <c r="F41" i="1" s="1"/>
  <c r="F27" i="1"/>
  <c r="I40" i="1"/>
  <c r="J40" i="1"/>
  <c r="I39" i="1"/>
  <c r="J39" i="1"/>
  <c r="I38" i="1"/>
  <c r="H33" i="1"/>
  <c r="H32" i="1"/>
  <c r="F23" i="1"/>
  <c r="J38" i="1" l="1"/>
  <c r="F28" i="1"/>
  <c r="H18" i="1"/>
  <c r="F18" i="1" s="1"/>
  <c r="F33" i="1" l="1"/>
  <c r="F32" i="1"/>
  <c r="F34" i="1" l="1"/>
  <c r="F19" i="1"/>
  <c r="F44" i="1" l="1"/>
  <c r="H28" i="1"/>
  <c r="H34" i="1" l="1"/>
  <c r="D14" i="1" l="1"/>
</calcChain>
</file>

<file path=xl/sharedStrings.xml><?xml version="1.0" encoding="utf-8"?>
<sst xmlns="http://schemas.openxmlformats.org/spreadsheetml/2006/main" count="58" uniqueCount="50">
  <si>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</si>
  <si>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</si>
  <si>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</si>
  <si>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</si>
  <si>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</si>
  <si>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</si>
  <si>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</si>
  <si>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</si>
  <si>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</si>
  <si>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</si>
  <si>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</si>
  <si>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</si>
  <si>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</si>
  <si>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</si>
  <si>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</si>
  <si>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</si>
  <si>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</si>
  <si>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</si>
  <si>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</si>
  <si>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M3a</t>
  </si>
  <si>
    <t>M3b</t>
  </si>
  <si>
    <t>TOTAL EXPERIENCIA/ CONOCIMIENTOS CIENTÍFICO-TÉCNICOS</t>
  </si>
  <si>
    <t xml:space="preserve">TOTAL IDIOMAS: inglés </t>
  </si>
  <si>
    <t>M4</t>
  </si>
  <si>
    <t>M2c
 (nº meses)</t>
  </si>
  <si>
    <t>IDIOMAS: inglés 
Máximo 5 puntos (puntúa solo el de mayor nivel)</t>
  </si>
  <si>
    <t>Inglés hablado y escrito, nivel B2, 3 puntos</t>
  </si>
  <si>
    <t>Inglés hablado y escrito, nivel C1, 5 puntos</t>
  </si>
  <si>
    <t xml:space="preserve">TOTAL </t>
  </si>
  <si>
    <t>M4a
 (nº publicaciones)</t>
  </si>
  <si>
    <t>FORMACIÓN REGLADA. 
Máximo 10 puntos</t>
  </si>
  <si>
    <t>PUBLICACIONES CIENTÍFICAS Y COMUNICACIONES EN CONGRESOS.
Máximo 10 puntos</t>
  </si>
  <si>
    <t>EXPERIENCIA/ CONOCIMIENTOS CIENTÍFICO-TÉCNICOS.  
Máximo 23 puntos</t>
  </si>
  <si>
    <t>Nº PUBLICACIONES/
Nº COMUNICACIONES/</t>
  </si>
  <si>
    <t>M4b
 (nº publicaciones)</t>
  </si>
  <si>
    <t>M4c
 (nº comunicaciones)</t>
  </si>
  <si>
    <t>Titulación de Máster en Ciencias de la Visión, 10 puntos</t>
  </si>
  <si>
    <t>Experiencia laboral demostrable mínima de seis meses en manejo de técnicas básicas de biología molecular (extracción de DNA y RNA, electroforesis, PCR y qPCR, WB…) y de edición génica.
0,5 puntos por mes, hasta un máximo de 5 puntos, incluyendo los 6 primeros meses.</t>
  </si>
  <si>
    <t>Experiencia laboral demostrable mínima de seis meses en cultivo celular y transformación a IPSC.
0,5 puntos por mes, hasta un máximo de 5 puntos, incluyendo los 6 primeros meses.</t>
  </si>
  <si>
    <t>Experiencia laboral demostrable mínima de tres meses en microscopía óptica y/o electrónica.
0,5 puntos por mes, hasta un máximo de 5 puntos, incluyendo los 3 primeros meses.</t>
  </si>
  <si>
    <t>M2e
 (nº meses)</t>
  </si>
  <si>
    <t>Experiencia laboral en proyectos de investigación en la Fundación General de la Universidad de Valladolid y/o en la Universidad de Valladolid (mínimo 3 meses): 
0,25 puntos/mes, con un máximo de 3 puntos, incluyendo los 3 primeros meses.</t>
  </si>
  <si>
    <t>Experiencia laboral demostrable mínima de 3 meses en el manejo de software de análisis de imágenes (ImageJ…) y de software estadístico (Statistix, StatGraphics, Matlab, Graphpad…):
0,5 puntos por mes, hasta un máximo de 5 puntos, incluyendo los 3 primeros meses.</t>
  </si>
  <si>
    <t>M2a 
(nº meses)</t>
  </si>
  <si>
    <t>M2b
(nº meses)</t>
  </si>
  <si>
    <t>M2d
(nº meses)</t>
  </si>
  <si>
    <t>Nº MESES/</t>
  </si>
  <si>
    <t>Publicaciones científicas indexadas en cuartil 1. 5 puntos cada una</t>
  </si>
  <si>
    <t>Publicaciones científicas indexadas en cuartiles 2-4. 2 puntos cada una</t>
  </si>
  <si>
    <t>Comunicaciones en congresos internacionales. 0,5 puntos cada 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</si>
</sst>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3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</xf>
    <xf numFmtId="3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6" fillId="2" borderId="20" xfId="0" applyFont="1" applyFill="1" applyBorder="1" applyAlignment="1" applyProtection="1">
      <alignment horizontal="justify" vertical="center" wrapText="1"/>
    </xf>
    <xf numFmtId="0" fontId="6" fillId="2" borderId="21" xfId="0" applyFont="1" applyFill="1" applyBorder="1" applyAlignment="1" applyProtection="1">
      <alignment horizontal="justify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6" fillId="2" borderId="25" xfId="0" applyFont="1" applyFill="1" applyBorder="1" applyAlignment="1" applyProtection="1">
      <alignment horizontal="justify" vertical="center" wrapText="1"/>
    </xf>
    <xf numFmtId="0" fontId="6" fillId="2" borderId="26" xfId="0" applyFon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952499</xdr:colOff>
      <xdr:row>2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-TEC2303-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AYUDANTE DE CARÁCTER INDEFINIDO EN EL GIR RETINA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6"/>
  <sheetViews>
    <sheetView tabSelected="1" workbookViewId="0">
      <selection activeCell="Q41" sqref="Q41"/>
    </sheetView>
  </sheetViews>
  <sheetFormatPr baseColWidth="10" defaultColWidth="11.42578125" defaultRowHeight="15" x14ac:dyDescent="0.25"/>
  <cols>
    <col min="1" max="1" width="3.42578125" style="7" customWidth="1"/>
    <col min="2" max="2" width="20" style="7" customWidth="1"/>
    <col min="3" max="3" width="19.425781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60" t="s">
        <v>15</v>
      </c>
      <c r="C5" s="61"/>
      <c r="D5" s="61"/>
      <c r="E5" s="61"/>
      <c r="F5" s="62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65" t="s">
        <v>4</v>
      </c>
      <c r="C7" s="66"/>
      <c r="D7" s="67"/>
      <c r="E7" s="68"/>
      <c r="F7" s="69"/>
      <c r="G7" s="8"/>
      <c r="J7" s="22"/>
    </row>
    <row r="8" spans="1:16" s="10" customFormat="1" ht="15" customHeight="1" x14ac:dyDescent="0.25">
      <c r="A8" s="8"/>
      <c r="B8" s="65" t="s">
        <v>14</v>
      </c>
      <c r="C8" s="66"/>
      <c r="D8" s="67"/>
      <c r="E8" s="68"/>
      <c r="F8" s="69"/>
      <c r="G8" s="8"/>
      <c r="H8" s="9" t="s">
        <v>1</v>
      </c>
      <c r="J8" s="22"/>
      <c r="P8" s="23"/>
    </row>
    <row r="9" spans="1:16" s="10" customFormat="1" x14ac:dyDescent="0.25">
      <c r="A9" s="8"/>
      <c r="B9" s="65" t="s">
        <v>5</v>
      </c>
      <c r="C9" s="66"/>
      <c r="D9" s="67"/>
      <c r="E9" s="68"/>
      <c r="F9" s="69"/>
      <c r="G9" s="8"/>
      <c r="H9" s="9" t="s">
        <v>2</v>
      </c>
      <c r="J9" s="22"/>
    </row>
    <row r="10" spans="1:16" s="10" customFormat="1" x14ac:dyDescent="0.25">
      <c r="A10" s="8"/>
      <c r="B10" s="65" t="s">
        <v>16</v>
      </c>
      <c r="C10" s="66"/>
      <c r="D10" s="67"/>
      <c r="E10" s="68"/>
      <c r="F10" s="69"/>
      <c r="G10" s="8"/>
      <c r="H10" s="9"/>
      <c r="J10" s="22"/>
    </row>
    <row r="11" spans="1:16" s="10" customFormat="1" x14ac:dyDescent="0.25">
      <c r="A11" s="8"/>
      <c r="B11" s="65" t="s">
        <v>17</v>
      </c>
      <c r="C11" s="66"/>
      <c r="D11" s="67"/>
      <c r="E11" s="68"/>
      <c r="F11" s="69"/>
      <c r="G11" s="8"/>
      <c r="H11" s="9"/>
      <c r="J11" s="22"/>
    </row>
    <row r="12" spans="1:16" s="10" customFormat="1" x14ac:dyDescent="0.25">
      <c r="A12" s="8"/>
      <c r="B12" s="44" t="s">
        <v>18</v>
      </c>
      <c r="C12" s="45"/>
      <c r="D12" s="67"/>
      <c r="E12" s="68"/>
      <c r="F12" s="69"/>
      <c r="G12" s="8"/>
      <c r="H12" s="9"/>
      <c r="J12" s="22"/>
    </row>
    <row r="13" spans="1:16" s="10" customFormat="1" ht="14.25" customHeight="1" x14ac:dyDescent="0.25">
      <c r="A13" s="8"/>
      <c r="B13" s="65" t="s">
        <v>6</v>
      </c>
      <c r="C13" s="66"/>
      <c r="D13" s="67"/>
      <c r="E13" s="68"/>
      <c r="F13" s="69"/>
      <c r="G13" s="8"/>
      <c r="H13" s="9"/>
      <c r="J13" s="22"/>
    </row>
    <row r="14" spans="1:16" s="10" customFormat="1" ht="16.5" customHeight="1" x14ac:dyDescent="0.25">
      <c r="A14" s="8"/>
      <c r="B14" s="65" t="s">
        <v>12</v>
      </c>
      <c r="C14" s="66"/>
      <c r="D14" s="77">
        <f>F44</f>
        <v>0</v>
      </c>
      <c r="E14" s="78"/>
      <c r="F14" s="79"/>
      <c r="G14" s="8"/>
      <c r="H14" s="9"/>
      <c r="J14" s="22"/>
    </row>
    <row r="15" spans="1:16" s="10" customFormat="1" ht="14.25" customHeight="1" thickBot="1" x14ac:dyDescent="0.3">
      <c r="A15" s="8"/>
      <c r="B15" s="34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8</v>
      </c>
      <c r="C16" s="63" t="s">
        <v>3</v>
      </c>
      <c r="D16" s="80" t="s">
        <v>30</v>
      </c>
      <c r="E16" s="81"/>
      <c r="F16" s="63" t="s">
        <v>0</v>
      </c>
      <c r="G16" s="3"/>
    </row>
    <row r="17" spans="1:11" ht="17.25" customHeight="1" thickTop="1" thickBot="1" x14ac:dyDescent="0.3">
      <c r="A17" s="3"/>
      <c r="B17" s="14" t="s">
        <v>9</v>
      </c>
      <c r="C17" s="70"/>
      <c r="D17" s="82"/>
      <c r="E17" s="83"/>
      <c r="F17" s="64"/>
      <c r="G17" s="3"/>
    </row>
    <row r="18" spans="1:11" ht="21.75" customHeight="1" thickTop="1" thickBot="1" x14ac:dyDescent="0.3">
      <c r="A18" s="3"/>
      <c r="B18" s="14" t="s">
        <v>10</v>
      </c>
      <c r="C18" s="52"/>
      <c r="D18" s="96" t="s">
        <v>36</v>
      </c>
      <c r="E18" s="97"/>
      <c r="F18" s="53">
        <f>10*H18</f>
        <v>0</v>
      </c>
      <c r="G18" s="3"/>
      <c r="H18" s="6">
        <f t="shared" ref="H18" si="0">IF(C18=$H$8,1,0)</f>
        <v>0</v>
      </c>
    </row>
    <row r="19" spans="1:11" ht="21.75" customHeight="1" thickTop="1" thickBot="1" x14ac:dyDescent="0.3">
      <c r="A19" s="3"/>
      <c r="B19" s="35"/>
      <c r="C19" s="20"/>
      <c r="D19" s="84" t="s">
        <v>7</v>
      </c>
      <c r="E19" s="84"/>
      <c r="F19" s="51">
        <f>SUM(F18:F18)</f>
        <v>0</v>
      </c>
      <c r="G19" s="3"/>
    </row>
    <row r="20" spans="1:11" ht="21.75" customHeight="1" thickTop="1" thickBot="1" x14ac:dyDescent="0.3">
      <c r="A20" s="3"/>
      <c r="B20" s="37"/>
      <c r="C20" s="2"/>
      <c r="D20" s="2"/>
      <c r="E20" s="2"/>
      <c r="F20" s="15"/>
      <c r="G20" s="3"/>
    </row>
    <row r="21" spans="1:11" ht="23.25" customHeight="1" thickTop="1" thickBot="1" x14ac:dyDescent="0.3">
      <c r="A21" s="3"/>
      <c r="B21" s="14" t="s">
        <v>8</v>
      </c>
      <c r="C21" s="63" t="s">
        <v>46</v>
      </c>
      <c r="D21" s="80" t="s">
        <v>32</v>
      </c>
      <c r="E21" s="81"/>
      <c r="F21" s="63" t="s">
        <v>0</v>
      </c>
      <c r="G21" s="3"/>
    </row>
    <row r="22" spans="1:11" ht="23.25" customHeight="1" thickTop="1" thickBot="1" x14ac:dyDescent="0.3">
      <c r="A22" s="3"/>
      <c r="B22" s="14" t="s">
        <v>11</v>
      </c>
      <c r="C22" s="70"/>
      <c r="D22" s="82"/>
      <c r="E22" s="83"/>
      <c r="F22" s="64"/>
      <c r="G22" s="3"/>
    </row>
    <row r="23" spans="1:11" ht="63.75" customHeight="1" thickTop="1" thickBot="1" x14ac:dyDescent="0.3">
      <c r="A23" s="3"/>
      <c r="B23" s="46" t="s">
        <v>43</v>
      </c>
      <c r="C23" s="47"/>
      <c r="D23" s="92" t="s">
        <v>37</v>
      </c>
      <c r="E23" s="93"/>
      <c r="F23" s="24">
        <f>IF(H23&gt;5,5,J23)</f>
        <v>0</v>
      </c>
      <c r="G23" s="3"/>
      <c r="H23" s="6">
        <f>C23*0.5</f>
        <v>0</v>
      </c>
      <c r="I23" s="7">
        <f>C23*0.5</f>
        <v>0</v>
      </c>
      <c r="J23" s="42">
        <f>IF(C23&lt;6,0,I23)</f>
        <v>0</v>
      </c>
      <c r="K23" s="43">
        <v>1</v>
      </c>
    </row>
    <row r="24" spans="1:11" ht="63.75" customHeight="1" thickBot="1" x14ac:dyDescent="0.3">
      <c r="A24" s="3"/>
      <c r="B24" s="46" t="s">
        <v>44</v>
      </c>
      <c r="C24" s="47"/>
      <c r="D24" s="92" t="s">
        <v>38</v>
      </c>
      <c r="E24" s="93"/>
      <c r="F24" s="24">
        <f>IF(H24&gt;5,5,J24)</f>
        <v>0</v>
      </c>
      <c r="G24" s="3"/>
      <c r="H24" s="6">
        <f>C24*0.5</f>
        <v>0</v>
      </c>
      <c r="I24" s="7">
        <f>C24*0.5</f>
        <v>0</v>
      </c>
      <c r="J24" s="42">
        <f>IF(C24&lt;6,0,I24)</f>
        <v>0</v>
      </c>
      <c r="K24" s="43">
        <v>1</v>
      </c>
    </row>
    <row r="25" spans="1:11" ht="63.75" customHeight="1" thickBot="1" x14ac:dyDescent="0.3">
      <c r="A25" s="3"/>
      <c r="B25" s="46" t="s">
        <v>24</v>
      </c>
      <c r="C25" s="47"/>
      <c r="D25" s="92" t="s">
        <v>39</v>
      </c>
      <c r="E25" s="93"/>
      <c r="F25" s="24">
        <f>IF(H25&gt;5,5,J25)</f>
        <v>0</v>
      </c>
      <c r="G25" s="3"/>
      <c r="H25" s="6">
        <f>C25*0.5</f>
        <v>0</v>
      </c>
      <c r="I25" s="7">
        <f>C25*0.5</f>
        <v>0</v>
      </c>
      <c r="J25" s="42">
        <f>IF(C25&lt;3,0,I25)</f>
        <v>0</v>
      </c>
      <c r="K25" s="43">
        <v>1</v>
      </c>
    </row>
    <row r="26" spans="1:11" ht="54" customHeight="1" thickBot="1" x14ac:dyDescent="0.3">
      <c r="A26" s="3"/>
      <c r="B26" s="46" t="s">
        <v>45</v>
      </c>
      <c r="C26" s="47"/>
      <c r="D26" s="92" t="s">
        <v>42</v>
      </c>
      <c r="E26" s="93"/>
      <c r="F26" s="24">
        <f>IF(H26&gt;5,5,J26)</f>
        <v>0</v>
      </c>
      <c r="G26" s="3"/>
      <c r="H26" s="6">
        <f>C26*0.5</f>
        <v>0</v>
      </c>
      <c r="I26" s="7">
        <f>C26*0.5</f>
        <v>0</v>
      </c>
      <c r="J26" s="42">
        <f>IF(C26&lt;3,0,I26)</f>
        <v>0</v>
      </c>
      <c r="K26" s="43">
        <v>1</v>
      </c>
    </row>
    <row r="27" spans="1:11" ht="54" customHeight="1" thickBot="1" x14ac:dyDescent="0.3">
      <c r="A27" s="3"/>
      <c r="B27" s="46" t="s">
        <v>40</v>
      </c>
      <c r="C27" s="47"/>
      <c r="D27" s="92" t="s">
        <v>41</v>
      </c>
      <c r="E27" s="93"/>
      <c r="F27" s="24">
        <f>IF(H27&gt;3,3,J27)</f>
        <v>0</v>
      </c>
      <c r="G27" s="3"/>
      <c r="H27" s="6">
        <f>C27*0.25</f>
        <v>0</v>
      </c>
      <c r="I27" s="7">
        <f>C27*0.25</f>
        <v>0</v>
      </c>
      <c r="J27" s="42">
        <f>IF(C27&lt;3,0,I27)</f>
        <v>0</v>
      </c>
      <c r="K27" s="43">
        <v>1</v>
      </c>
    </row>
    <row r="28" spans="1:11" ht="22.5" customHeight="1" thickTop="1" thickBot="1" x14ac:dyDescent="0.3">
      <c r="A28" s="3"/>
      <c r="B28" s="35"/>
      <c r="C28" s="20"/>
      <c r="D28" s="84" t="s">
        <v>21</v>
      </c>
      <c r="E28" s="84"/>
      <c r="F28" s="33">
        <f>SUM(F23:F27)</f>
        <v>0</v>
      </c>
      <c r="G28" s="3"/>
      <c r="H28" s="6">
        <f>SUM(H23:H27)</f>
        <v>0</v>
      </c>
    </row>
    <row r="29" spans="1:11" ht="22.5" customHeight="1" thickTop="1" thickBot="1" x14ac:dyDescent="0.3">
      <c r="A29" s="3"/>
      <c r="B29" s="37"/>
      <c r="C29" s="25"/>
      <c r="D29" s="26"/>
      <c r="E29" s="26"/>
      <c r="F29" s="27"/>
      <c r="G29" s="3"/>
    </row>
    <row r="30" spans="1:11" ht="24" customHeight="1" thickTop="1" thickBot="1" x14ac:dyDescent="0.3">
      <c r="A30" s="3"/>
      <c r="B30" s="14" t="s">
        <v>8</v>
      </c>
      <c r="C30" s="63" t="s">
        <v>3</v>
      </c>
      <c r="D30" s="80" t="s">
        <v>25</v>
      </c>
      <c r="E30" s="89"/>
      <c r="F30" s="63" t="s">
        <v>0</v>
      </c>
      <c r="G30" s="3"/>
    </row>
    <row r="31" spans="1:11" ht="24" customHeight="1" thickTop="1" thickBot="1" x14ac:dyDescent="0.3">
      <c r="A31" s="3"/>
      <c r="B31" s="14" t="s">
        <v>13</v>
      </c>
      <c r="C31" s="70"/>
      <c r="D31" s="90"/>
      <c r="E31" s="91"/>
      <c r="F31" s="64"/>
      <c r="G31" s="3"/>
    </row>
    <row r="32" spans="1:11" ht="30" customHeight="1" thickTop="1" thickBot="1" x14ac:dyDescent="0.3">
      <c r="A32" s="3"/>
      <c r="B32" s="32" t="s">
        <v>19</v>
      </c>
      <c r="C32" s="40"/>
      <c r="D32" s="87" t="s">
        <v>26</v>
      </c>
      <c r="E32" s="88"/>
      <c r="F32" s="24">
        <f>H32</f>
        <v>0</v>
      </c>
      <c r="G32" s="3"/>
      <c r="H32" s="6">
        <f>IF(C32=$H$8,3,0)</f>
        <v>0</v>
      </c>
    </row>
    <row r="33" spans="1:11" ht="30" customHeight="1" thickBot="1" x14ac:dyDescent="0.3">
      <c r="A33" s="3"/>
      <c r="B33" s="36" t="s">
        <v>20</v>
      </c>
      <c r="C33" s="41"/>
      <c r="D33" s="85" t="s">
        <v>27</v>
      </c>
      <c r="E33" s="86"/>
      <c r="F33" s="31">
        <f>H33</f>
        <v>0</v>
      </c>
      <c r="G33" s="3"/>
      <c r="H33" s="6">
        <f>IF(C33=$H$8,5,0)</f>
        <v>0</v>
      </c>
    </row>
    <row r="34" spans="1:11" ht="22.5" customHeight="1" thickTop="1" thickBot="1" x14ac:dyDescent="0.3">
      <c r="A34" s="3"/>
      <c r="B34" s="35"/>
      <c r="C34" s="20"/>
      <c r="D34" s="84" t="s">
        <v>22</v>
      </c>
      <c r="E34" s="84"/>
      <c r="F34" s="18">
        <f>MAX(F32:F33)</f>
        <v>0</v>
      </c>
      <c r="G34" s="3"/>
      <c r="H34" s="39">
        <f>SUM(F32:F33)</f>
        <v>0</v>
      </c>
    </row>
    <row r="35" spans="1:11" ht="22.5" customHeight="1" thickTop="1" thickBot="1" x14ac:dyDescent="0.3">
      <c r="A35" s="3"/>
      <c r="B35" s="2"/>
      <c r="C35" s="15"/>
      <c r="D35" s="49"/>
      <c r="E35" s="49"/>
      <c r="F35" s="50"/>
      <c r="G35" s="3"/>
      <c r="H35" s="39"/>
    </row>
    <row r="36" spans="1:11" ht="32.25" customHeight="1" thickTop="1" thickBot="1" x14ac:dyDescent="0.3">
      <c r="A36" s="3"/>
      <c r="B36" s="14" t="s">
        <v>8</v>
      </c>
      <c r="C36" s="63" t="s">
        <v>33</v>
      </c>
      <c r="D36" s="80" t="s">
        <v>31</v>
      </c>
      <c r="E36" s="81"/>
      <c r="F36" s="63" t="s">
        <v>0</v>
      </c>
      <c r="G36" s="3"/>
    </row>
    <row r="37" spans="1:11" ht="30.75" customHeight="1" thickTop="1" thickBot="1" x14ac:dyDescent="0.3">
      <c r="A37" s="3"/>
      <c r="B37" s="14" t="s">
        <v>23</v>
      </c>
      <c r="C37" s="70"/>
      <c r="D37" s="82"/>
      <c r="E37" s="83"/>
      <c r="F37" s="64"/>
      <c r="G37" s="3"/>
    </row>
    <row r="38" spans="1:11" ht="30" customHeight="1" thickTop="1" thickBot="1" x14ac:dyDescent="0.3">
      <c r="A38" s="3"/>
      <c r="B38" s="46" t="s">
        <v>29</v>
      </c>
      <c r="C38" s="54"/>
      <c r="D38" s="92" t="s">
        <v>47</v>
      </c>
      <c r="E38" s="93"/>
      <c r="F38" s="24">
        <f>C38*5</f>
        <v>0</v>
      </c>
      <c r="G38" s="3"/>
      <c r="H38" s="6">
        <f>F38</f>
        <v>0</v>
      </c>
      <c r="I38" s="7">
        <f>C38*1</f>
        <v>0</v>
      </c>
      <c r="J38" s="42">
        <f>H38</f>
        <v>0</v>
      </c>
      <c r="K38" s="43">
        <v>1</v>
      </c>
    </row>
    <row r="39" spans="1:11" ht="30" customHeight="1" thickBot="1" x14ac:dyDescent="0.3">
      <c r="A39" s="3"/>
      <c r="B39" s="46" t="s">
        <v>34</v>
      </c>
      <c r="C39" s="55"/>
      <c r="D39" s="94" t="s">
        <v>48</v>
      </c>
      <c r="E39" s="95"/>
      <c r="F39" s="24">
        <f>C39*2</f>
        <v>0</v>
      </c>
      <c r="G39" s="3"/>
      <c r="H39" s="6">
        <f t="shared" ref="H39:H40" si="1">F39</f>
        <v>0</v>
      </c>
      <c r="I39" s="7">
        <f>C39*1</f>
        <v>0</v>
      </c>
      <c r="J39" s="42">
        <f>H39</f>
        <v>0</v>
      </c>
      <c r="K39" s="43">
        <v>1</v>
      </c>
    </row>
    <row r="40" spans="1:11" ht="30" customHeight="1" thickBot="1" x14ac:dyDescent="0.3">
      <c r="A40" s="3"/>
      <c r="B40" s="56" t="s">
        <v>35</v>
      </c>
      <c r="C40" s="57"/>
      <c r="D40" s="98" t="s">
        <v>49</v>
      </c>
      <c r="E40" s="99"/>
      <c r="F40" s="58">
        <f>C40*0.5</f>
        <v>0</v>
      </c>
      <c r="G40" s="3"/>
      <c r="H40" s="6">
        <f t="shared" si="1"/>
        <v>0</v>
      </c>
      <c r="I40" s="7">
        <f>C40*1</f>
        <v>0</v>
      </c>
      <c r="J40" s="42">
        <f>H40</f>
        <v>0</v>
      </c>
      <c r="K40" s="43">
        <v>1</v>
      </c>
    </row>
    <row r="41" spans="1:11" ht="22.5" customHeight="1" thickTop="1" thickBot="1" x14ac:dyDescent="0.3">
      <c r="A41" s="3"/>
      <c r="B41" s="48"/>
      <c r="C41" s="20"/>
      <c r="D41" s="84" t="s">
        <v>28</v>
      </c>
      <c r="E41" s="84"/>
      <c r="F41" s="18">
        <f>IF(H41&gt;10,10,J41)</f>
        <v>0</v>
      </c>
      <c r="G41" s="3"/>
      <c r="H41" s="6">
        <f>SUM(H38:H40)</f>
        <v>0</v>
      </c>
      <c r="J41" s="59">
        <f>SUM(F38:F40)</f>
        <v>0</v>
      </c>
    </row>
    <row r="42" spans="1:11" ht="22.5" customHeight="1" thickTop="1" thickBot="1" x14ac:dyDescent="0.3">
      <c r="A42" s="3"/>
      <c r="B42" s="2"/>
      <c r="C42" s="15"/>
      <c r="D42" s="49"/>
      <c r="E42" s="49"/>
      <c r="F42" s="50"/>
      <c r="G42" s="3"/>
      <c r="H42" s="39"/>
    </row>
    <row r="43" spans="1:11" ht="9" customHeight="1" thickTop="1" thickBot="1" x14ac:dyDescent="0.3">
      <c r="A43" s="3"/>
      <c r="B43" s="38"/>
      <c r="C43" s="28"/>
      <c r="D43" s="29"/>
      <c r="E43" s="29"/>
      <c r="F43" s="30"/>
      <c r="G43" s="3"/>
    </row>
    <row r="44" spans="1:11" ht="22.5" customHeight="1" thickTop="1" thickBot="1" x14ac:dyDescent="0.3">
      <c r="A44" s="3"/>
      <c r="B44" s="74" t="s">
        <v>12</v>
      </c>
      <c r="C44" s="75"/>
      <c r="D44" s="75"/>
      <c r="E44" s="76"/>
      <c r="F44" s="19">
        <f>F19+F28+F34+F41</f>
        <v>0</v>
      </c>
      <c r="G44" s="3"/>
    </row>
    <row r="45" spans="1:11" ht="8.25" customHeight="1" thickTop="1" thickBot="1" x14ac:dyDescent="0.3">
      <c r="A45" s="3"/>
      <c r="B45" s="71"/>
      <c r="C45" s="72"/>
      <c r="D45" s="72"/>
      <c r="E45" s="72"/>
      <c r="F45" s="73"/>
      <c r="G45" s="3"/>
    </row>
    <row r="46" spans="1:11" ht="15.75" thickTop="1" x14ac:dyDescent="0.25">
      <c r="A46" s="3"/>
      <c r="B46" s="3"/>
      <c r="C46" s="3"/>
      <c r="D46" s="3"/>
      <c r="E46" s="3"/>
      <c r="F46" s="16"/>
      <c r="G46" s="3"/>
    </row>
  </sheetData>
  <sheetProtection algorithmName="SHA-512" hashValue="A7bXl7jwRBB9cnCN9ihZj0c0iwdEflm0dJB9As2oJErK/EZTH/eIhDgIWIvRyVPV+kiemdILg4WD/auSKGHrYw==" saltValue="1LuGAM90ULwIJQ023BXkMg==" spinCount="100000" sheet="1" objects="1" scenarios="1"/>
  <mergeCells count="45">
    <mergeCell ref="C36:C37"/>
    <mergeCell ref="D36:E37"/>
    <mergeCell ref="F36:F37"/>
    <mergeCell ref="D40:E40"/>
    <mergeCell ref="D41:E41"/>
    <mergeCell ref="F21:F22"/>
    <mergeCell ref="D12:F12"/>
    <mergeCell ref="D18:E18"/>
    <mergeCell ref="F30:F31"/>
    <mergeCell ref="D23:E23"/>
    <mergeCell ref="D26:E26"/>
    <mergeCell ref="D27:E27"/>
    <mergeCell ref="D24:E24"/>
    <mergeCell ref="D25:E25"/>
    <mergeCell ref="B45:F45"/>
    <mergeCell ref="B44:E44"/>
    <mergeCell ref="B14:C14"/>
    <mergeCell ref="D14:F14"/>
    <mergeCell ref="D16:E17"/>
    <mergeCell ref="D21:E22"/>
    <mergeCell ref="D19:E19"/>
    <mergeCell ref="C21:C22"/>
    <mergeCell ref="C30:C31"/>
    <mergeCell ref="D33:E33"/>
    <mergeCell ref="D34:E34"/>
    <mergeCell ref="D32:E32"/>
    <mergeCell ref="D28:E28"/>
    <mergeCell ref="D30:E31"/>
    <mergeCell ref="D38:E38"/>
    <mergeCell ref="D39:E39"/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D13:F13"/>
  </mergeCells>
  <dataValidations count="1">
    <dataValidation type="list" allowBlank="1" showInputMessage="1" showErrorMessage="1" sqref="C18 C32:C33" xr:uid="{709FF821-8CDA-42C3-B49B-EFC019DE8EB3}">
      <formula1>$H$7:$H$9</formula1>
    </dataValidation>
  </dataValidation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2023-01-13T09:39:31Z</cp:lastPrinted>
  <dcterms:created xsi:type="dcterms:W3CDTF">2022-03-16T12:07:19Z</dcterms:created>
  <dcterms:modified xsi:type="dcterms:W3CDTF">2023-01-23T08:33:38Z</dcterms:modified>
</cp:coreProperties>
</file>