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9_Raul_Muñoz\WEB\"/>
    </mc:Choice>
  </mc:AlternateContent>
  <xr:revisionPtr revIDLastSave="0" documentId="13_ncr:1_{0BEA4EDF-DEE4-4753-94DC-B2C7882D06CD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F35" i="1" s="1"/>
  <c r="H34" i="1"/>
  <c r="F34" i="1" s="1"/>
  <c r="H33" i="1"/>
  <c r="H26" i="1"/>
  <c r="F26" i="1" s="1"/>
  <c r="H25" i="1"/>
  <c r="F25" i="1" s="1"/>
  <c r="I26" i="1"/>
  <c r="J26" i="1" s="1"/>
  <c r="J25" i="1"/>
  <c r="I25" i="1"/>
  <c r="J33" i="1"/>
  <c r="I33" i="1"/>
  <c r="H36" i="1" l="1"/>
  <c r="F36" i="1" s="1"/>
  <c r="F33" i="1"/>
  <c r="H28" i="1" l="1"/>
  <c r="H42" i="1" l="1"/>
  <c r="H41" i="1"/>
  <c r="J31" i="1"/>
  <c r="I31" i="1"/>
  <c r="H31" i="1"/>
  <c r="J30" i="1"/>
  <c r="I30" i="1"/>
  <c r="H30" i="1"/>
  <c r="I28" i="1"/>
  <c r="J28" i="1" s="1"/>
  <c r="F31" i="1" l="1"/>
  <c r="F30" i="1"/>
  <c r="I32" i="1"/>
  <c r="J32" i="1" s="1"/>
  <c r="H32" i="1"/>
  <c r="I29" i="1"/>
  <c r="J29" i="1" s="1"/>
  <c r="H29" i="1"/>
  <c r="I24" i="1"/>
  <c r="J24" i="1" s="1"/>
  <c r="H24" i="1"/>
  <c r="F24" i="1" l="1"/>
  <c r="H27" i="1"/>
  <c r="F27" i="1" s="1"/>
  <c r="F37" i="1" s="1"/>
  <c r="F32" i="1"/>
  <c r="F29" i="1"/>
  <c r="H18" i="1" l="1"/>
  <c r="F18" i="1" s="1"/>
  <c r="F19" i="1" s="1"/>
  <c r="F42" i="1" l="1"/>
  <c r="F41" i="1"/>
  <c r="F43" i="1" l="1"/>
  <c r="F46" i="1" l="1"/>
  <c r="H37" i="1"/>
  <c r="H43" i="1" l="1"/>
  <c r="D14" i="1" l="1"/>
</calcChain>
</file>

<file path=xl/sharedStrings.xml><?xml version="1.0" encoding="utf-8"?>
<sst xmlns="http://schemas.openxmlformats.org/spreadsheetml/2006/main" count="56" uniqueCount="48">
  <si>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</si>
  <si>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</si>
  <si>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</si>
  <si>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</si>
  <si>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</si>
  <si>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</si>
  <si>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</si>
  <si>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</si>
  <si>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</si>
  <si>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</si>
  <si>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</si>
  <si>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</si>
  <si>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</si>
  <si>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</si>
  <si>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</si>
  <si>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fecha de nacimiento</t>
  </si>
  <si>
    <t>dirección</t>
  </si>
  <si>
    <t>nacionalidad</t>
  </si>
  <si>
    <t>M3a</t>
  </si>
  <si>
    <t>M3b</t>
  </si>
  <si>
    <t>TOTAL EXPERIENCIA/ CONOCIMIENTOS CIENTÍFICO-TÉCNICOS</t>
  </si>
  <si>
    <t xml:space="preserve">TOTAL IDIOMAS: inglés </t>
  </si>
  <si>
    <t xml:space="preserve">M2a 
</t>
  </si>
  <si>
    <t xml:space="preserve">M2b
</t>
  </si>
  <si>
    <t xml:space="preserve">M2c
</t>
  </si>
  <si>
    <t xml:space="preserve">M2d
</t>
  </si>
  <si>
    <t xml:space="preserve">M2e
</t>
  </si>
  <si>
    <t xml:space="preserve">M2f
</t>
  </si>
  <si>
    <t>Experiencia mínima demostrable de tres meses en microscopía óptica y/o electrónica.
0,5 puntos por mes, hasta un máximo de 5 puntos, incluyendo los 3 primeros meses.</t>
  </si>
  <si>
    <t>Experiencia mínima demostrable de tres meses en el manejo de herramientas de bioinformática: Snapgene, Expasy, Clustal Omega….
0,5 puntos por mes, hasta un máximo de 5 puntos, incluyendo los 3 primeros meses.</t>
  </si>
  <si>
    <t>Experiencia mínima demostrable de seis meses en el manejo de software de análisis de imágenes (ImageJ…) y de software estadístico (Statistix, StatGraphics, Matlab, Graphpad…).
 0,5 puntos por mes, hasta un máximo de 5 puntos, incluyendo los 6 primeros meses.</t>
  </si>
  <si>
    <t>Experiencia laboral mínima demostrable de tres meses en proyectos de investigación en la Fundación General de la Universidad de Valladolid y/o en la Universidad de Valladolid: 
0,25 puntos/mes, con un máximo de 2 puntos.</t>
  </si>
  <si>
    <t>Inglés hablado y escrito, nivel B2, 4 puntos</t>
  </si>
  <si>
    <t>Inglés hablado y escrito, nivel C1, 8 puntos</t>
  </si>
  <si>
    <t>IDIOMAS: inglés 
Máximo 8 puntos (puntúa solo el de mayor nivel)</t>
  </si>
  <si>
    <t>FORMACIÓN REGLADA. 
Máximo 2 puntos</t>
  </si>
  <si>
    <t>EXPERIENCIA/ CONOCIMIENTOS CIENTÍFICO-TÉCNICOS.  
Máximo 8 puntos</t>
  </si>
  <si>
    <t>Master en Biotecnología (2 puntos)</t>
  </si>
  <si>
    <t xml:space="preserve">Nº PUBLICACIONES/      Nº MESES/                             Nº COMUNICACIONES       </t>
  </si>
  <si>
    <t>Experiencia en investigación en valorización de residuos aplicando procesos biotecnológicos demostrable mediante publicaciones, contratos o participación en congresos (4 puntos): 0,5 puntos/publicación, o 0,25 puntos/mes, o 0,15 puntos/comunicación hasta un máximo de 4 puntos.</t>
  </si>
  <si>
    <t>0,25 puntos/mes</t>
  </si>
  <si>
    <t>Experiencia en extracción, purificación y análisis de bioproductos demostrable mediante publicaciones contratos o participación en congresos (4 puntos)
0,5 puntos/publicación, o 0,25 puntos/mes, o 0,15 puntos/comunicación hasta un máximo de 4 puntos.</t>
  </si>
  <si>
    <t>0,5 puntos/publicación</t>
  </si>
  <si>
    <t xml:space="preserve"> 0,15 puntos/comunicación</t>
  </si>
  <si>
    <t>TABLA AUTOBAREMACIÓN: A RELLENAR SOLO LAS CASILLAS SOMBREADAS EN AMARILLO</t>
  </si>
  <si>
    <t>0,15 puntos/comunicación</t>
  </si>
  <si>
    <t>TOTAL M2a</t>
  </si>
  <si>
    <t>TOTAL M2b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</si>
</sst>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9" xfId="0" applyFont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6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0" fillId="2" borderId="20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left" vertical="center" wrapText="1"/>
    </xf>
    <xf numFmtId="0" fontId="6" fillId="2" borderId="24" xfId="0" applyFont="1" applyFill="1" applyBorder="1" applyAlignment="1" applyProtection="1">
      <alignment horizontal="left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vertical="center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2" fontId="0" fillId="2" borderId="19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514350</xdr:colOff>
      <xdr:row>0</xdr:row>
      <xdr:rowOff>314325</xdr:rowOff>
    </xdr:from>
    <xdr:to>
      <xdr:col>2</xdr:col>
      <xdr:colOff>952499</xdr:colOff>
      <xdr:row>2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4325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-TEC2309-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AYUDANTE DE CARÁCTER INDEFINIDO EN EL INSTITUTO DE PROCESOS SOSTENIBLES.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8"/>
  <sheetViews>
    <sheetView tabSelected="1" workbookViewId="0">
      <selection activeCell="Q33" sqref="Q33"/>
    </sheetView>
  </sheetViews>
  <sheetFormatPr baseColWidth="10" defaultColWidth="11.42578125" defaultRowHeight="15" x14ac:dyDescent="0.25"/>
  <cols>
    <col min="1" max="1" width="3.42578125" style="7" customWidth="1"/>
    <col min="2" max="2" width="20" style="7" customWidth="1"/>
    <col min="3" max="3" width="21.8554687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hidden="1" customWidth="1"/>
    <col min="12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84" t="s">
        <v>44</v>
      </c>
      <c r="C5" s="85"/>
      <c r="D5" s="85"/>
      <c r="E5" s="85"/>
      <c r="F5" s="86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64" t="s">
        <v>4</v>
      </c>
      <c r="C7" s="65"/>
      <c r="D7" s="87"/>
      <c r="E7" s="88"/>
      <c r="F7" s="89"/>
      <c r="G7" s="8"/>
      <c r="J7" s="22"/>
    </row>
    <row r="8" spans="1:16" s="10" customFormat="1" ht="15" customHeight="1" x14ac:dyDescent="0.25">
      <c r="A8" s="8"/>
      <c r="B8" s="64" t="s">
        <v>14</v>
      </c>
      <c r="C8" s="65"/>
      <c r="D8" s="87"/>
      <c r="E8" s="88"/>
      <c r="F8" s="89"/>
      <c r="G8" s="8"/>
      <c r="H8" s="9" t="s">
        <v>1</v>
      </c>
      <c r="J8" s="22"/>
      <c r="P8" s="23"/>
    </row>
    <row r="9" spans="1:16" s="10" customFormat="1" x14ac:dyDescent="0.25">
      <c r="A9" s="8"/>
      <c r="B9" s="64" t="s">
        <v>5</v>
      </c>
      <c r="C9" s="65"/>
      <c r="D9" s="87"/>
      <c r="E9" s="88"/>
      <c r="F9" s="89"/>
      <c r="G9" s="8"/>
      <c r="H9" s="9" t="s">
        <v>2</v>
      </c>
      <c r="J9" s="22"/>
    </row>
    <row r="10" spans="1:16" s="10" customFormat="1" x14ac:dyDescent="0.25">
      <c r="A10" s="8"/>
      <c r="B10" s="64" t="s">
        <v>15</v>
      </c>
      <c r="C10" s="65"/>
      <c r="D10" s="87"/>
      <c r="E10" s="88"/>
      <c r="F10" s="89"/>
      <c r="G10" s="8"/>
      <c r="H10" s="9"/>
      <c r="J10" s="22"/>
    </row>
    <row r="11" spans="1:16" s="10" customFormat="1" x14ac:dyDescent="0.25">
      <c r="A11" s="8"/>
      <c r="B11" s="64" t="s">
        <v>16</v>
      </c>
      <c r="C11" s="65"/>
      <c r="D11" s="87"/>
      <c r="E11" s="88"/>
      <c r="F11" s="89"/>
      <c r="G11" s="8"/>
      <c r="H11" s="9"/>
      <c r="J11" s="22"/>
    </row>
    <row r="12" spans="1:16" s="10" customFormat="1" x14ac:dyDescent="0.25">
      <c r="A12" s="8"/>
      <c r="B12" s="44" t="s">
        <v>17</v>
      </c>
      <c r="C12" s="45"/>
      <c r="D12" s="87"/>
      <c r="E12" s="88"/>
      <c r="F12" s="89"/>
      <c r="G12" s="8"/>
      <c r="H12" s="9"/>
      <c r="J12" s="22"/>
    </row>
    <row r="13" spans="1:16" s="10" customFormat="1" ht="14.25" customHeight="1" x14ac:dyDescent="0.25">
      <c r="A13" s="8"/>
      <c r="B13" s="64" t="s">
        <v>6</v>
      </c>
      <c r="C13" s="65"/>
      <c r="D13" s="87"/>
      <c r="E13" s="88"/>
      <c r="F13" s="89"/>
      <c r="G13" s="8"/>
      <c r="H13" s="9"/>
      <c r="J13" s="22"/>
    </row>
    <row r="14" spans="1:16" s="10" customFormat="1" ht="16.5" customHeight="1" x14ac:dyDescent="0.25">
      <c r="A14" s="8"/>
      <c r="B14" s="64" t="s">
        <v>12</v>
      </c>
      <c r="C14" s="65"/>
      <c r="D14" s="66">
        <f>F46</f>
        <v>0</v>
      </c>
      <c r="E14" s="67"/>
      <c r="F14" s="68"/>
      <c r="G14" s="8"/>
      <c r="H14" s="9"/>
      <c r="J14" s="22"/>
    </row>
    <row r="15" spans="1:16" s="10" customFormat="1" ht="14.25" customHeight="1" thickBot="1" x14ac:dyDescent="0.3">
      <c r="A15" s="8"/>
      <c r="B15" s="34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8</v>
      </c>
      <c r="C16" s="54" t="s">
        <v>3</v>
      </c>
      <c r="D16" s="69" t="s">
        <v>35</v>
      </c>
      <c r="E16" s="70"/>
      <c r="F16" s="54" t="s">
        <v>0</v>
      </c>
      <c r="G16" s="3"/>
    </row>
    <row r="17" spans="1:11" ht="17.25" customHeight="1" thickTop="1" thickBot="1" x14ac:dyDescent="0.3">
      <c r="A17" s="3"/>
      <c r="B17" s="14" t="s">
        <v>9</v>
      </c>
      <c r="C17" s="74"/>
      <c r="D17" s="71"/>
      <c r="E17" s="72"/>
      <c r="F17" s="55"/>
      <c r="G17" s="3"/>
    </row>
    <row r="18" spans="1:11" ht="24.95" customHeight="1" thickTop="1" thickBot="1" x14ac:dyDescent="0.3">
      <c r="A18" s="3"/>
      <c r="B18" s="14" t="s">
        <v>10</v>
      </c>
      <c r="C18" s="51"/>
      <c r="D18" s="82" t="s">
        <v>37</v>
      </c>
      <c r="E18" s="83"/>
      <c r="F18" s="52">
        <f>2*H18</f>
        <v>0</v>
      </c>
      <c r="G18" s="3"/>
      <c r="H18" s="6">
        <f t="shared" ref="H18" si="0">IF(C18=$H$8,1,0)</f>
        <v>0</v>
      </c>
    </row>
    <row r="19" spans="1:11" ht="21.75" customHeight="1" thickTop="1" thickBot="1" x14ac:dyDescent="0.3">
      <c r="A19" s="3"/>
      <c r="B19" s="35"/>
      <c r="C19" s="20"/>
      <c r="D19" s="73" t="s">
        <v>7</v>
      </c>
      <c r="E19" s="73"/>
      <c r="F19" s="50">
        <f>SUM(F18:F18)</f>
        <v>0</v>
      </c>
      <c r="G19" s="3"/>
    </row>
    <row r="20" spans="1:11" ht="21.75" customHeight="1" thickTop="1" thickBot="1" x14ac:dyDescent="0.3">
      <c r="A20" s="3"/>
      <c r="B20" s="37"/>
      <c r="C20" s="2"/>
      <c r="D20" s="2"/>
      <c r="E20" s="2"/>
      <c r="F20" s="15"/>
      <c r="G20" s="3"/>
    </row>
    <row r="21" spans="1:11" ht="34.5" customHeight="1" thickTop="1" thickBot="1" x14ac:dyDescent="0.3">
      <c r="A21" s="3"/>
      <c r="B21" s="14" t="s">
        <v>8</v>
      </c>
      <c r="C21" s="54" t="s">
        <v>38</v>
      </c>
      <c r="D21" s="69" t="s">
        <v>36</v>
      </c>
      <c r="E21" s="70"/>
      <c r="F21" s="54" t="s">
        <v>0</v>
      </c>
      <c r="G21" s="3"/>
    </row>
    <row r="22" spans="1:11" ht="27.75" customHeight="1" thickTop="1" thickBot="1" x14ac:dyDescent="0.3">
      <c r="A22" s="3"/>
      <c r="B22" s="14" t="s">
        <v>11</v>
      </c>
      <c r="C22" s="74"/>
      <c r="D22" s="71"/>
      <c r="E22" s="72"/>
      <c r="F22" s="55"/>
      <c r="G22" s="3"/>
    </row>
    <row r="23" spans="1:11" ht="27.75" customHeight="1" thickTop="1" x14ac:dyDescent="0.25">
      <c r="A23" s="3"/>
      <c r="B23" s="95" t="s">
        <v>39</v>
      </c>
      <c r="C23" s="96"/>
      <c r="D23" s="96"/>
      <c r="E23" s="96"/>
      <c r="F23" s="97"/>
      <c r="G23" s="3"/>
    </row>
    <row r="24" spans="1:11" ht="24.95" customHeight="1" thickBot="1" x14ac:dyDescent="0.3">
      <c r="A24" s="3"/>
      <c r="B24" s="90" t="s">
        <v>22</v>
      </c>
      <c r="C24" s="47"/>
      <c r="D24" s="93" t="s">
        <v>42</v>
      </c>
      <c r="E24" s="94"/>
      <c r="F24" s="100">
        <f>IF(H24&gt;6,6,H24)</f>
        <v>0</v>
      </c>
      <c r="G24" s="3"/>
      <c r="H24" s="6">
        <f>C24*0.5</f>
        <v>0</v>
      </c>
      <c r="I24" s="7">
        <f>C24*0.5</f>
        <v>0</v>
      </c>
      <c r="J24" s="42">
        <f>IF(C24&lt;6,0,I24)</f>
        <v>0</v>
      </c>
      <c r="K24" s="43">
        <v>1</v>
      </c>
    </row>
    <row r="25" spans="1:11" ht="24.95" customHeight="1" thickBot="1" x14ac:dyDescent="0.3">
      <c r="A25" s="3"/>
      <c r="B25" s="91"/>
      <c r="C25" s="47"/>
      <c r="D25" s="93" t="s">
        <v>40</v>
      </c>
      <c r="E25" s="94"/>
      <c r="F25" s="100">
        <f t="shared" ref="F25:F26" si="1">IF(H25&gt;6,6,H25)</f>
        <v>0</v>
      </c>
      <c r="G25" s="3"/>
      <c r="H25" s="6">
        <f>C25*0.25</f>
        <v>0</v>
      </c>
      <c r="I25" s="7">
        <f t="shared" ref="I25:I26" si="2">C25*0.5</f>
        <v>0</v>
      </c>
      <c r="J25" s="42">
        <f t="shared" ref="J25:J26" si="3">IF(C25&lt;6,0,I25)</f>
        <v>0</v>
      </c>
      <c r="K25" s="43">
        <v>1</v>
      </c>
    </row>
    <row r="26" spans="1:11" ht="24.95" customHeight="1" thickBot="1" x14ac:dyDescent="0.3">
      <c r="A26" s="3"/>
      <c r="B26" s="92"/>
      <c r="C26" s="47"/>
      <c r="D26" s="93" t="s">
        <v>45</v>
      </c>
      <c r="E26" s="94"/>
      <c r="F26" s="100">
        <f>IF(H26&gt;6,6,H26)</f>
        <v>0</v>
      </c>
      <c r="G26" s="3"/>
      <c r="H26" s="6">
        <f>C26*0.15</f>
        <v>0</v>
      </c>
      <c r="I26" s="7">
        <f t="shared" si="2"/>
        <v>0</v>
      </c>
      <c r="J26" s="42">
        <f t="shared" si="3"/>
        <v>0</v>
      </c>
      <c r="K26" s="43">
        <v>1</v>
      </c>
    </row>
    <row r="27" spans="1:11" ht="24.95" customHeight="1" thickTop="1" thickBot="1" x14ac:dyDescent="0.3">
      <c r="A27" s="3"/>
      <c r="B27" s="53"/>
      <c r="C27" s="20"/>
      <c r="D27" s="98" t="s">
        <v>46</v>
      </c>
      <c r="E27" s="98"/>
      <c r="F27" s="99">
        <f>IF(H27&gt;4,4,H27)</f>
        <v>0</v>
      </c>
      <c r="G27" s="3"/>
      <c r="H27" s="6">
        <f>SUM(H24:H26)</f>
        <v>0</v>
      </c>
      <c r="J27" s="42"/>
      <c r="K27" s="43"/>
    </row>
    <row r="28" spans="1:11" ht="32.25" customHeight="1" thickTop="1" x14ac:dyDescent="0.25">
      <c r="A28" s="3"/>
      <c r="B28" s="95" t="s">
        <v>41</v>
      </c>
      <c r="C28" s="96"/>
      <c r="D28" s="96"/>
      <c r="E28" s="96"/>
      <c r="F28" s="97"/>
      <c r="G28" s="3"/>
      <c r="H28" s="6">
        <f>C28*0.25</f>
        <v>0</v>
      </c>
      <c r="I28" s="7">
        <f t="shared" ref="I28" si="4">C28*0.5</f>
        <v>0</v>
      </c>
      <c r="J28" s="42">
        <f t="shared" ref="J28" si="5">IF(C28&lt;3,0,I28)</f>
        <v>0</v>
      </c>
      <c r="K28" s="43">
        <v>1</v>
      </c>
    </row>
    <row r="29" spans="1:11" ht="63.75" hidden="1" customHeight="1" thickBot="1" x14ac:dyDescent="0.3">
      <c r="A29" s="3"/>
      <c r="B29" s="46" t="s">
        <v>24</v>
      </c>
      <c r="C29" s="47"/>
      <c r="D29" s="56" t="s">
        <v>28</v>
      </c>
      <c r="E29" s="57"/>
      <c r="F29" s="24">
        <f>IF(H29&gt;5,5,J29)</f>
        <v>0</v>
      </c>
      <c r="G29" s="3"/>
      <c r="H29" s="6">
        <f>C29*0.5</f>
        <v>0</v>
      </c>
      <c r="I29" s="7">
        <f>C29*0.5</f>
        <v>0</v>
      </c>
      <c r="J29" s="42">
        <f>IF(C29&lt;3,0,I29)</f>
        <v>0</v>
      </c>
      <c r="K29" s="43">
        <v>1</v>
      </c>
    </row>
    <row r="30" spans="1:11" ht="63.75" hidden="1" customHeight="1" thickBot="1" x14ac:dyDescent="0.3">
      <c r="A30" s="3"/>
      <c r="B30" s="46" t="s">
        <v>25</v>
      </c>
      <c r="C30" s="47"/>
      <c r="D30" s="56" t="s">
        <v>29</v>
      </c>
      <c r="E30" s="57"/>
      <c r="F30" s="24">
        <f t="shared" ref="F30" si="6">IF(H30&gt;5,5,J30)</f>
        <v>0</v>
      </c>
      <c r="G30" s="3"/>
      <c r="H30" s="6">
        <f t="shared" ref="H30" si="7">C30*0.5</f>
        <v>0</v>
      </c>
      <c r="I30" s="7">
        <f t="shared" ref="I30" si="8">C30*0.5</f>
        <v>0</v>
      </c>
      <c r="J30" s="42">
        <f t="shared" ref="J30" si="9">IF(C30&lt;3,0,I30)</f>
        <v>0</v>
      </c>
      <c r="K30" s="43">
        <v>1</v>
      </c>
    </row>
    <row r="31" spans="1:11" ht="54" hidden="1" customHeight="1" thickBot="1" x14ac:dyDescent="0.3">
      <c r="A31" s="3"/>
      <c r="B31" s="46" t="s">
        <v>26</v>
      </c>
      <c r="C31" s="47"/>
      <c r="D31" s="56" t="s">
        <v>30</v>
      </c>
      <c r="E31" s="57"/>
      <c r="F31" s="24">
        <f>IF(H31&gt;5,5,J31)</f>
        <v>0</v>
      </c>
      <c r="G31" s="3"/>
      <c r="H31" s="6">
        <f>C31*0.5</f>
        <v>0</v>
      </c>
      <c r="I31" s="7">
        <f>C31*0.5</f>
        <v>0</v>
      </c>
      <c r="J31" s="42">
        <f>IF(C31&lt;6,0,I31)</f>
        <v>0</v>
      </c>
      <c r="K31" s="43">
        <v>1</v>
      </c>
    </row>
    <row r="32" spans="1:11" ht="54" hidden="1" customHeight="1" thickBot="1" x14ac:dyDescent="0.3">
      <c r="A32" s="3"/>
      <c r="B32" s="46" t="s">
        <v>27</v>
      </c>
      <c r="C32" s="47"/>
      <c r="D32" s="56" t="s">
        <v>31</v>
      </c>
      <c r="E32" s="57"/>
      <c r="F32" s="24">
        <f>IF(H32&gt;2,2,J32)</f>
        <v>0</v>
      </c>
      <c r="G32" s="3"/>
      <c r="H32" s="6">
        <f>C32*0.25</f>
        <v>0</v>
      </c>
      <c r="I32" s="7">
        <f>C32*0.25</f>
        <v>0</v>
      </c>
      <c r="J32" s="42">
        <f>IF(C32&lt;3,0,I32)</f>
        <v>0</v>
      </c>
      <c r="K32" s="43">
        <v>1</v>
      </c>
    </row>
    <row r="33" spans="1:11" ht="24.95" customHeight="1" thickBot="1" x14ac:dyDescent="0.3">
      <c r="A33" s="3"/>
      <c r="B33" s="90" t="s">
        <v>23</v>
      </c>
      <c r="C33" s="47"/>
      <c r="D33" s="93" t="s">
        <v>42</v>
      </c>
      <c r="E33" s="94"/>
      <c r="F33" s="100">
        <f>IF(H33&gt;6,6,H33)</f>
        <v>0</v>
      </c>
      <c r="G33" s="3"/>
      <c r="H33" s="6">
        <f>C33*0.5</f>
        <v>0</v>
      </c>
      <c r="I33" s="7">
        <f>C33*0.5</f>
        <v>0</v>
      </c>
      <c r="J33" s="42">
        <f>IF(C33&lt;6,0,I33)</f>
        <v>0</v>
      </c>
      <c r="K33" s="43">
        <v>1</v>
      </c>
    </row>
    <row r="34" spans="1:11" ht="24.95" customHeight="1" thickBot="1" x14ac:dyDescent="0.3">
      <c r="A34" s="3"/>
      <c r="B34" s="91"/>
      <c r="C34" s="47"/>
      <c r="D34" s="93" t="s">
        <v>40</v>
      </c>
      <c r="E34" s="94"/>
      <c r="F34" s="100">
        <f t="shared" ref="F34:F35" si="10">IF(H34&gt;6,6,H34)</f>
        <v>0</v>
      </c>
      <c r="G34" s="3"/>
      <c r="H34" s="6">
        <f>C34*0.25</f>
        <v>0</v>
      </c>
      <c r="J34" s="42"/>
      <c r="K34" s="43"/>
    </row>
    <row r="35" spans="1:11" ht="24.95" customHeight="1" thickBot="1" x14ac:dyDescent="0.3">
      <c r="A35" s="3"/>
      <c r="B35" s="92"/>
      <c r="C35" s="47"/>
      <c r="D35" s="93" t="s">
        <v>43</v>
      </c>
      <c r="E35" s="94"/>
      <c r="F35" s="100">
        <f>IF(H35&gt;6,6,H35)</f>
        <v>0</v>
      </c>
      <c r="G35" s="3"/>
      <c r="H35" s="6">
        <f>C35*0.15</f>
        <v>0</v>
      </c>
      <c r="J35" s="42"/>
      <c r="K35" s="43"/>
    </row>
    <row r="36" spans="1:11" ht="24.95" customHeight="1" thickTop="1" thickBot="1" x14ac:dyDescent="0.3">
      <c r="A36" s="3"/>
      <c r="B36" s="53"/>
      <c r="C36" s="20"/>
      <c r="D36" s="98" t="s">
        <v>47</v>
      </c>
      <c r="E36" s="98"/>
      <c r="F36" s="99">
        <f>IF(H36&gt;4,4,H36)</f>
        <v>0</v>
      </c>
      <c r="G36" s="3"/>
      <c r="H36" s="6">
        <f>SUM(H33:H35)</f>
        <v>0</v>
      </c>
      <c r="J36" s="42"/>
      <c r="K36" s="43"/>
    </row>
    <row r="37" spans="1:11" ht="22.5" customHeight="1" thickTop="1" thickBot="1" x14ac:dyDescent="0.3">
      <c r="A37" s="3"/>
      <c r="B37" s="35"/>
      <c r="C37" s="20"/>
      <c r="D37" s="73" t="s">
        <v>20</v>
      </c>
      <c r="E37" s="73"/>
      <c r="F37" s="33">
        <f>F27+F36</f>
        <v>0</v>
      </c>
      <c r="G37" s="3"/>
      <c r="H37" s="6">
        <f>SUM(H24:H32)</f>
        <v>0</v>
      </c>
    </row>
    <row r="38" spans="1:11" ht="12" customHeight="1" thickTop="1" thickBot="1" x14ac:dyDescent="0.3">
      <c r="A38" s="3"/>
      <c r="B38" s="37"/>
      <c r="C38" s="25"/>
      <c r="D38" s="26"/>
      <c r="E38" s="26"/>
      <c r="F38" s="27"/>
      <c r="G38" s="3"/>
    </row>
    <row r="39" spans="1:11" ht="24" hidden="1" customHeight="1" thickTop="1" thickBot="1" x14ac:dyDescent="0.3">
      <c r="A39" s="3"/>
      <c r="B39" s="14" t="s">
        <v>8</v>
      </c>
      <c r="C39" s="54" t="s">
        <v>3</v>
      </c>
      <c r="D39" s="69" t="s">
        <v>34</v>
      </c>
      <c r="E39" s="79"/>
      <c r="F39" s="54" t="s">
        <v>0</v>
      </c>
      <c r="G39" s="3"/>
    </row>
    <row r="40" spans="1:11" ht="24" hidden="1" customHeight="1" thickTop="1" thickBot="1" x14ac:dyDescent="0.3">
      <c r="A40" s="3"/>
      <c r="B40" s="14" t="s">
        <v>13</v>
      </c>
      <c r="C40" s="74"/>
      <c r="D40" s="80"/>
      <c r="E40" s="81"/>
      <c r="F40" s="55"/>
      <c r="G40" s="3"/>
    </row>
    <row r="41" spans="1:11" ht="30" hidden="1" customHeight="1" thickTop="1" thickBot="1" x14ac:dyDescent="0.3">
      <c r="A41" s="3"/>
      <c r="B41" s="32" t="s">
        <v>18</v>
      </c>
      <c r="C41" s="40"/>
      <c r="D41" s="77" t="s">
        <v>32</v>
      </c>
      <c r="E41" s="78"/>
      <c r="F41" s="24">
        <f>H41</f>
        <v>0</v>
      </c>
      <c r="G41" s="3"/>
      <c r="H41" s="6">
        <f>IF(C41=$H$8,4,0)</f>
        <v>0</v>
      </c>
    </row>
    <row r="42" spans="1:11" ht="30" hidden="1" customHeight="1" thickBot="1" x14ac:dyDescent="0.3">
      <c r="A42" s="3"/>
      <c r="B42" s="36" t="s">
        <v>19</v>
      </c>
      <c r="C42" s="41"/>
      <c r="D42" s="75" t="s">
        <v>33</v>
      </c>
      <c r="E42" s="76"/>
      <c r="F42" s="31">
        <f>H42</f>
        <v>0</v>
      </c>
      <c r="G42" s="3"/>
      <c r="H42" s="6">
        <f>IF(C42=$H$8,8,0)</f>
        <v>0</v>
      </c>
    </row>
    <row r="43" spans="1:11" ht="22.5" hidden="1" customHeight="1" thickTop="1" thickBot="1" x14ac:dyDescent="0.3">
      <c r="A43" s="3"/>
      <c r="B43" s="35"/>
      <c r="C43" s="20"/>
      <c r="D43" s="73" t="s">
        <v>21</v>
      </c>
      <c r="E43" s="73"/>
      <c r="F43" s="18">
        <f>MAX(F41:F42)</f>
        <v>0</v>
      </c>
      <c r="G43" s="3"/>
      <c r="H43" s="39">
        <f>SUM(F41:F42)</f>
        <v>0</v>
      </c>
    </row>
    <row r="44" spans="1:11" ht="22.5" hidden="1" customHeight="1" thickTop="1" thickBot="1" x14ac:dyDescent="0.3">
      <c r="A44" s="3"/>
      <c r="B44" s="2"/>
      <c r="C44" s="15"/>
      <c r="D44" s="48"/>
      <c r="E44" s="48"/>
      <c r="F44" s="49"/>
      <c r="G44" s="3"/>
      <c r="H44" s="39"/>
    </row>
    <row r="45" spans="1:11" ht="9" customHeight="1" thickTop="1" thickBot="1" x14ac:dyDescent="0.3">
      <c r="A45" s="3"/>
      <c r="B45" s="38"/>
      <c r="C45" s="28"/>
      <c r="D45" s="29"/>
      <c r="E45" s="29"/>
      <c r="F45" s="30"/>
      <c r="G45" s="3"/>
    </row>
    <row r="46" spans="1:11" ht="22.5" customHeight="1" thickTop="1" thickBot="1" x14ac:dyDescent="0.3">
      <c r="A46" s="3"/>
      <c r="B46" s="61" t="s">
        <v>12</v>
      </c>
      <c r="C46" s="62"/>
      <c r="D46" s="62"/>
      <c r="E46" s="63"/>
      <c r="F46" s="19">
        <f>F19+F37+F43</f>
        <v>0</v>
      </c>
      <c r="G46" s="3"/>
    </row>
    <row r="47" spans="1:11" ht="8.25" customHeight="1" thickTop="1" thickBot="1" x14ac:dyDescent="0.3">
      <c r="A47" s="3"/>
      <c r="B47" s="58"/>
      <c r="C47" s="59"/>
      <c r="D47" s="59"/>
      <c r="E47" s="59"/>
      <c r="F47" s="60"/>
      <c r="G47" s="3"/>
    </row>
    <row r="48" spans="1:11" ht="15.75" thickTop="1" x14ac:dyDescent="0.25">
      <c r="A48" s="3"/>
      <c r="B48" s="3"/>
      <c r="C48" s="3"/>
      <c r="D48" s="3"/>
      <c r="E48" s="3"/>
      <c r="F48" s="16"/>
      <c r="G48" s="3"/>
    </row>
  </sheetData>
  <sheetProtection algorithmName="SHA-512" hashValue="mnyNByifn31KC/jFscYgqZ+Gd1/I4T2n9U5YfHUAjIBNMKipHfqZLFrWQyARePpxCIQhTVqExCAOtdBjAp7qtg==" saltValue="mZAGFnVC6nAckusuLj91zg==" spinCount="100000" sheet="1" objects="1" scenarios="1"/>
  <mergeCells count="49">
    <mergeCell ref="B23:F23"/>
    <mergeCell ref="D25:E25"/>
    <mergeCell ref="D26:E26"/>
    <mergeCell ref="B24:B26"/>
    <mergeCell ref="B33:B35"/>
    <mergeCell ref="D33:E33"/>
    <mergeCell ref="D34:E34"/>
    <mergeCell ref="D35:E35"/>
    <mergeCell ref="B28:F28"/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D11:F11"/>
    <mergeCell ref="D13:F13"/>
    <mergeCell ref="D12:F12"/>
    <mergeCell ref="B47:F47"/>
    <mergeCell ref="B46:E46"/>
    <mergeCell ref="B14:C14"/>
    <mergeCell ref="D14:F14"/>
    <mergeCell ref="D16:E17"/>
    <mergeCell ref="D21:E22"/>
    <mergeCell ref="D19:E19"/>
    <mergeCell ref="C21:C22"/>
    <mergeCell ref="C39:C40"/>
    <mergeCell ref="D42:E42"/>
    <mergeCell ref="D43:E43"/>
    <mergeCell ref="D41:E41"/>
    <mergeCell ref="D37:E37"/>
    <mergeCell ref="D39:E40"/>
    <mergeCell ref="F21:F22"/>
    <mergeCell ref="D18:E18"/>
    <mergeCell ref="F39:F40"/>
    <mergeCell ref="D24:E24"/>
    <mergeCell ref="D31:E31"/>
    <mergeCell ref="D32:E32"/>
    <mergeCell ref="D27:E27"/>
    <mergeCell ref="D29:E29"/>
    <mergeCell ref="D30:E30"/>
    <mergeCell ref="D36:E36"/>
  </mergeCells>
  <dataValidations count="1">
    <dataValidation type="list" allowBlank="1" showInputMessage="1" showErrorMessage="1" sqref="C18 C41:C42" xr:uid="{709FF821-8CDA-42C3-B49B-EFC019DE8EB3}">
      <formula1>$H$7:$H$9</formula1>
    </dataValidation>
  </dataValidations>
  <printOptions horizontalCentered="1"/>
  <pageMargins left="0.39370078740157483" right="0.39370078740157483" top="0.55118110236220474" bottom="0.55118110236220474" header="0.11811023622047245" footer="0.11811023622047245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2023-07-11T10:58:39Z</cp:lastPrinted>
  <dcterms:created xsi:type="dcterms:W3CDTF">2022-03-16T12:07:19Z</dcterms:created>
  <dcterms:modified xsi:type="dcterms:W3CDTF">2023-07-11T11:11:45Z</dcterms:modified>
</cp:coreProperties>
</file>