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313_IOBA_Amalia\WEB\"/>
    </mc:Choice>
  </mc:AlternateContent>
  <xr:revisionPtr revIDLastSave="0" documentId="13_ncr:1_{70B8FB97-31EF-447E-907D-00CD95FD75A6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37" i="1"/>
  <c r="H36" i="1"/>
  <c r="J40" i="1"/>
  <c r="J39" i="1"/>
  <c r="H39" i="1" s="1"/>
  <c r="J38" i="1"/>
  <c r="H38" i="1" s="1"/>
  <c r="J41" i="1"/>
  <c r="J37" i="1"/>
  <c r="J36" i="1"/>
  <c r="J31" i="1"/>
  <c r="H26" i="1"/>
  <c r="H25" i="1"/>
  <c r="H24" i="1"/>
  <c r="H23" i="1"/>
  <c r="J25" i="1"/>
  <c r="J24" i="1"/>
  <c r="J18" i="1"/>
  <c r="J17" i="1"/>
  <c r="H17" i="1" s="1"/>
  <c r="J16" i="1"/>
  <c r="H16" i="1" s="1"/>
  <c r="J27" i="1" l="1"/>
  <c r="H27" i="1" s="1"/>
  <c r="J26" i="1"/>
  <c r="J23" i="1"/>
  <c r="H40" i="1" l="1"/>
  <c r="J42" i="1" s="1"/>
  <c r="H42" i="1" s="1"/>
  <c r="H18" i="1" l="1"/>
  <c r="J19" i="1" s="1"/>
  <c r="H19" i="1" s="1"/>
  <c r="H31" i="1"/>
  <c r="H32" i="1" l="1"/>
  <c r="H44" i="1" s="1"/>
  <c r="J15" i="1" l="1"/>
  <c r="H15" i="1" s="1"/>
  <c r="F11" i="1" l="1"/>
</calcChain>
</file>

<file path=xl/sharedStrings.xml><?xml version="1.0" encoding="utf-8"?>
<sst xmlns="http://schemas.openxmlformats.org/spreadsheetml/2006/main" count="62" uniqueCount="54">
  <si>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</si>
  <si>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</si>
  <si>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</si>
  <si>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</si>
  <si>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</si>
  <si>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</si>
  <si>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</si>
  <si>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</si>
  <si>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TABLA AUTOBAREMACION: A RELLENAR SOLO LAS CASILLAS SOMBREADAS</t>
  </si>
  <si>
    <t>CÓDIGO</t>
  </si>
  <si>
    <t>M1</t>
  </si>
  <si>
    <t>M1a</t>
  </si>
  <si>
    <t>M2</t>
  </si>
  <si>
    <t>M2a</t>
  </si>
  <si>
    <t>TOTAL AUTOBAREMO</t>
  </si>
  <si>
    <t>M3</t>
  </si>
  <si>
    <t>M3a</t>
  </si>
  <si>
    <t>NIF/NIE/PASAPORTE:</t>
  </si>
  <si>
    <t>Por titulación de FP de grado medio en un área administrativa, 1 punto</t>
  </si>
  <si>
    <t>Total Autobaremo</t>
  </si>
  <si>
    <t>TOTAL  EXPERIENCIA/CONOCIMIENTOS CIENTÍFICO-TÉCNICOS</t>
  </si>
  <si>
    <t>M4</t>
  </si>
  <si>
    <t>M4a</t>
  </si>
  <si>
    <t>TOTAL  IDIOMAS</t>
  </si>
  <si>
    <t>M2b</t>
  </si>
  <si>
    <t>M2c</t>
  </si>
  <si>
    <t>FORMACIÓN REGLADA. Máximo 6 puntos</t>
  </si>
  <si>
    <t>Doctorado: menos de 2 años | 2 puntos</t>
  </si>
  <si>
    <t>Doctorado: más de 2 años | 4 puntos</t>
  </si>
  <si>
    <t>M1b</t>
  </si>
  <si>
    <t>M1c</t>
  </si>
  <si>
    <t>EXPERIENCIA/CONOCIMIENTOS CIENTÍFICO-TÉCNICOS. Máximo 80 puntos</t>
  </si>
  <si>
    <t>M2d</t>
  </si>
  <si>
    <t xml:space="preserve">Experiencia en manejo de técnicas básicas de biología molecular, qRT-PCR, Western Blot, Inmunofluorescencia, Cultivos celulares, Análisis multiplexado de proteínas tecnología XMAP, ELISA, etc | 2,5 puntos/ año </t>
  </si>
  <si>
    <t>Experiencia en investigación en el campo de la superficie ocular| 2, 5 puntos/ año</t>
  </si>
  <si>
    <t>Experiencia en análisis de biomarcadores moleculares de inflamación y dolor| 2 puntos/año</t>
  </si>
  <si>
    <t xml:space="preserve">
Nº AÑOS
</t>
  </si>
  <si>
    <t>Experiencia en análisis de muestras oftalmológicas (lágrima y/o células epiteliales superficie ocular) |2 puntos /año</t>
  </si>
  <si>
    <t>IDIOMAS: inglés. Máximo 2 puntos</t>
  </si>
  <si>
    <t>Inglés hablado y escrito, nivel B2 o superior | 2 puntos</t>
  </si>
  <si>
    <t>OTROS MÉRITOS. Máximo 12 puntos</t>
  </si>
  <si>
    <t xml:space="preserve">TOTAL  OTROS MÉRITOS </t>
  </si>
  <si>
    <t>M4b</t>
  </si>
  <si>
    <t>M4c</t>
  </si>
  <si>
    <t>M4d</t>
  </si>
  <si>
    <t>M4e</t>
  </si>
  <si>
    <t xml:space="preserve">Publicaciones | 0,3 puntos por publicación  </t>
  </si>
  <si>
    <t xml:space="preserve">Participación en proyectos |1,5 puntos por  proyecto </t>
  </si>
  <si>
    <t xml:space="preserve">Experiencia en el manejo de software: R, SPSS, Graph pad, o similar | 1 punto
</t>
  </si>
  <si>
    <t>Experiencia en el manejo de software: Belysa, 7500 SDS software, Soft Max Pro | 1 punto</t>
  </si>
  <si>
    <t>Nº PUBLICACIONES
Nº PROYECTOS
 SI/NO
Nº ESTANCIAS</t>
  </si>
  <si>
    <t>Expediente académico de grado/licenciatura (mayor de 7 sobre 10) | 2 puntos</t>
  </si>
  <si>
    <t xml:space="preserve">Estancias en centros extranjeros (mayor de tres meses) | 1 punto/estancia </t>
  </si>
  <si>
    <r>
      <t>Experiencia manejo de animales respecto a las</t>
    </r>
    <r>
      <rPr>
        <b/>
        <sz val="11"/>
        <color theme="1"/>
        <rFont val="Calibri"/>
        <family val="2"/>
        <scheme val="minor"/>
      </rPr>
      <t xml:space="preserve"> funciones b, c, o d</t>
    </r>
    <r>
      <rPr>
        <sz val="11"/>
        <color theme="1"/>
        <rFont val="Calibri"/>
        <family val="2"/>
        <scheme val="minor"/>
      </rPr>
      <t xml:space="preserve">, descritas en la </t>
    </r>
    <r>
      <rPr>
        <b/>
        <sz val="11"/>
        <color theme="1"/>
        <rFont val="Calibri"/>
        <family val="2"/>
        <scheme val="minor"/>
      </rPr>
      <t>Orden ECC/566/2015</t>
    </r>
    <r>
      <rPr>
        <sz val="11"/>
        <color theme="1"/>
        <rFont val="Calibri"/>
        <family val="2"/>
        <scheme val="minor"/>
      </rPr>
      <t>, de 20 de marzo, por la que se establecen los requisitos de capacitación que debe cumplir el personal que maneje animales utilizados, criados o suministrados con fines de experimentación y otros fines científicos, incluyendo la docencia. | 1 punto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</si>
</sst>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theme="0"/>
      </left>
      <right/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2" borderId="5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/>
    </xf>
    <xf numFmtId="0" fontId="0" fillId="2" borderId="5" xfId="0" applyFill="1" applyBorder="1" applyAlignment="1" applyProtection="1">
      <alignment horizontal="justify" vertical="center" wrapText="1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5" xfId="0" applyFill="1" applyBorder="1" applyAlignment="1" applyProtection="1">
      <alignment horizontal="justify" vertical="center"/>
    </xf>
    <xf numFmtId="0" fontId="1" fillId="2" borderId="6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justify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justify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justify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right" vertical="center"/>
    </xf>
    <xf numFmtId="4" fontId="2" fillId="2" borderId="6" xfId="0" applyNumberFormat="1" applyFont="1" applyFill="1" applyBorder="1" applyAlignment="1" applyProtection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 vertical="center" wrapText="1"/>
    </xf>
    <xf numFmtId="2" fontId="1" fillId="2" borderId="31" xfId="0" applyNumberFormat="1" applyFont="1" applyFill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4" fontId="2" fillId="2" borderId="32" xfId="0" applyNumberFormat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2" fontId="2" fillId="2" borderId="16" xfId="0" applyNumberFormat="1" applyFont="1" applyFill="1" applyBorder="1" applyAlignment="1" applyProtection="1">
      <alignment horizontal="center" vertical="center" wrapText="1"/>
    </xf>
    <xf numFmtId="2" fontId="1" fillId="2" borderId="33" xfId="0" applyNumberFormat="1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justify" vertical="center" wrapText="1"/>
    </xf>
    <xf numFmtId="0" fontId="0" fillId="2" borderId="17" xfId="0" applyFill="1" applyBorder="1" applyAlignment="1" applyProtection="1">
      <alignment horizontal="justify" vertical="center" wrapText="1"/>
    </xf>
    <xf numFmtId="0" fontId="6" fillId="2" borderId="8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23" xfId="0" applyBorder="1" applyAlignment="1" applyProtection="1">
      <alignment horizontal="justify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24" xfId="0" applyFill="1" applyBorder="1" applyAlignment="1" applyProtection="1">
      <alignment vertical="center"/>
      <protection locked="0"/>
    </xf>
    <xf numFmtId="0" fontId="0" fillId="4" borderId="14" xfId="0" applyFill="1" applyBorder="1" applyAlignment="1" applyProtection="1">
      <alignment vertical="center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justify" vertical="center"/>
    </xf>
    <xf numFmtId="0" fontId="1" fillId="2" borderId="8" xfId="0" applyFont="1" applyFill="1" applyBorder="1" applyAlignment="1" applyProtection="1">
      <alignment horizontal="justify" vertical="center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28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1" fillId="4" borderId="27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3" fontId="0" fillId="0" borderId="25" xfId="0" applyNumberFormat="1" applyFill="1" applyBorder="1" applyAlignment="1" applyProtection="1">
      <alignment horizontal="justify" vertical="center" wrapText="1"/>
    </xf>
    <xf numFmtId="3" fontId="0" fillId="0" borderId="17" xfId="0" applyNumberFormat="1" applyFill="1" applyBorder="1" applyAlignment="1" applyProtection="1">
      <alignment horizontal="justify" vertical="center" wrapText="1"/>
    </xf>
    <xf numFmtId="0" fontId="0" fillId="2" borderId="29" xfId="0" applyFill="1" applyBorder="1" applyAlignment="1" applyProtection="1">
      <alignment horizontal="justify" vertical="center" wrapText="1"/>
    </xf>
    <xf numFmtId="0" fontId="0" fillId="2" borderId="30" xfId="0" applyFill="1" applyBorder="1" applyAlignment="1" applyProtection="1">
      <alignment horizontal="justify" vertical="center" wrapText="1"/>
    </xf>
    <xf numFmtId="0" fontId="1" fillId="4" borderId="29" xfId="0" applyFont="1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2" borderId="25" xfId="0" applyFill="1" applyBorder="1" applyAlignment="1" applyProtection="1">
      <alignment horizontal="justify" vertical="center" wrapText="1"/>
    </xf>
    <xf numFmtId="4" fontId="6" fillId="6" borderId="1" xfId="0" applyNumberFormat="1" applyFont="1" applyFill="1" applyBorder="1" applyAlignment="1" applyProtection="1">
      <alignment horizontal="center" vertical="center"/>
    </xf>
    <xf numFmtId="4" fontId="6" fillId="6" borderId="24" xfId="0" applyNumberFormat="1" applyFont="1" applyFill="1" applyBorder="1" applyAlignment="1" applyProtection="1">
      <alignment horizontal="center" vertical="center"/>
    </xf>
    <xf numFmtId="4" fontId="6" fillId="6" borderId="14" xfId="0" applyNumberFormat="1" applyFont="1" applyFill="1" applyBorder="1" applyAlignment="1" applyProtection="1">
      <alignment horizontal="center" vertical="center"/>
    </xf>
    <xf numFmtId="0" fontId="1" fillId="4" borderId="26" xfId="0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justify" vertical="center" wrapText="1"/>
    </xf>
    <xf numFmtId="0" fontId="0" fillId="2" borderId="9" xfId="0" applyFill="1" applyBorder="1" applyAlignment="1" applyProtection="1">
      <alignment horizontal="justify" vertical="center" wrapText="1"/>
    </xf>
    <xf numFmtId="0" fontId="1" fillId="4" borderId="30" xfId="0" applyFont="1" applyFill="1" applyBorder="1" applyAlignment="1" applyProtection="1">
      <alignment horizontal="center" vertical="center" wrapText="1"/>
      <protection locked="0"/>
    </xf>
    <xf numFmtId="3" fontId="0" fillId="0" borderId="29" xfId="0" applyNumberFormat="1" applyFill="1" applyBorder="1" applyAlignment="1" applyProtection="1">
      <alignment horizontal="justify" vertical="center" wrapText="1"/>
    </xf>
    <xf numFmtId="3" fontId="0" fillId="0" borderId="30" xfId="0" applyNumberFormat="1" applyFill="1" applyBorder="1" applyAlignment="1" applyProtection="1">
      <alignment horizontal="justify"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2" borderId="34" xfId="0" applyFill="1" applyBorder="1" applyAlignment="1" applyProtection="1">
      <alignment horizontal="justify" vertical="center" wrapText="1"/>
    </xf>
    <xf numFmtId="0" fontId="0" fillId="2" borderId="35" xfId="0" applyFill="1" applyBorder="1" applyAlignment="1" applyProtection="1">
      <alignment horizontal="justify" vertical="center" wrapText="1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3" fontId="0" fillId="0" borderId="7" xfId="0" applyNumberFormat="1" applyFill="1" applyBorder="1" applyAlignment="1" applyProtection="1">
      <alignment horizontal="justify" vertical="center" wrapText="1"/>
    </xf>
    <xf numFmtId="3" fontId="0" fillId="0" borderId="9" xfId="0" applyNumberFormat="1" applyFill="1" applyBorder="1" applyAlignment="1" applyProtection="1">
      <alignment horizontal="justify" vertical="center" wrapText="1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vertical="top" wrapText="1"/>
    </xf>
    <xf numFmtId="0" fontId="0" fillId="2" borderId="17" xfId="0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155576</xdr:colOff>
      <xdr:row>1</xdr:row>
      <xdr:rowOff>301625</xdr:rowOff>
    </xdr:from>
    <xdr:to>
      <xdr:col>4</xdr:col>
      <xdr:colOff>508000</xdr:colOff>
      <xdr:row>2</xdr:row>
      <xdr:rowOff>133350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176" y="504825"/>
          <a:ext cx="1781174" cy="504825"/>
        </a:xfrm>
        <a:prstGeom prst="rect">
          <a:avLst/>
        </a:prstGeom>
      </xdr:spPr>
    </xdr:pic>
    <xdr:clientData/>
  </xdr:twoCellAnchor>
  <xdr:twoCellAnchor>
    <xdr:from>
      <xdr:col>5</xdr:col>
      <xdr:colOff>581025</xdr:colOff>
      <xdr:row>0</xdr:row>
      <xdr:rowOff>85725</xdr:rowOff>
    </xdr:from>
    <xdr:to>
      <xdr:col>6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UNA PLAZA DE TÉCNICO DE CARÁCTER INDEFINIDO EN EL IOBA.</a:t>
          </a:r>
          <a:endParaRPr lang="es-E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Código de la Convocatoria: TEC2313</a:t>
          </a:r>
          <a:endParaRPr lang="es-E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4552950</xdr:colOff>
      <xdr:row>0</xdr:row>
      <xdr:rowOff>85725</xdr:rowOff>
    </xdr:from>
    <xdr:to>
      <xdr:col>8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J46"/>
  <sheetViews>
    <sheetView tabSelected="1" zoomScaleNormal="100" workbookViewId="0">
      <selection activeCell="M40" sqref="M40"/>
    </sheetView>
  </sheetViews>
  <sheetFormatPr baseColWidth="10" defaultColWidth="11.42578125" defaultRowHeight="15" x14ac:dyDescent="0.25"/>
  <cols>
    <col min="1" max="1" width="3.42578125" style="9" customWidth="1"/>
    <col min="2" max="2" width="3.140625" style="9" customWidth="1"/>
    <col min="3" max="3" width="9.140625" style="9" customWidth="1"/>
    <col min="4" max="4" width="9" style="9" customWidth="1"/>
    <col min="5" max="5" width="8.7109375" style="9" customWidth="1"/>
    <col min="6" max="6" width="20.28515625" style="9" customWidth="1"/>
    <col min="7" max="7" width="71.7109375" style="9" customWidth="1"/>
    <col min="8" max="8" width="14.42578125" style="26" customWidth="1"/>
    <col min="9" max="9" width="4.7109375" style="9" hidden="1" customWidth="1"/>
    <col min="10" max="10" width="11.42578125" style="8" hidden="1" customWidth="1"/>
    <col min="11" max="12" width="11.42578125" style="9" customWidth="1"/>
    <col min="13" max="16384" width="11.42578125" style="9"/>
  </cols>
  <sheetData>
    <row r="1" spans="1:10" ht="15.75" customHeight="1" x14ac:dyDescent="0.25">
      <c r="A1" s="5"/>
      <c r="B1" s="6"/>
      <c r="C1" s="6"/>
      <c r="D1" s="6"/>
      <c r="E1" s="6"/>
      <c r="F1" s="6"/>
      <c r="G1" s="6"/>
      <c r="H1" s="7"/>
      <c r="I1" s="5"/>
    </row>
    <row r="2" spans="1:10" ht="52.5" customHeight="1" x14ac:dyDescent="0.25">
      <c r="A2" s="5"/>
      <c r="B2" s="6"/>
      <c r="C2" s="6"/>
      <c r="D2" s="6"/>
      <c r="E2" s="6"/>
      <c r="F2" s="6"/>
      <c r="G2" s="6"/>
      <c r="H2" s="7"/>
      <c r="I2" s="5"/>
    </row>
    <row r="3" spans="1:10" ht="42.75" customHeight="1" x14ac:dyDescent="0.25">
      <c r="A3" s="5"/>
      <c r="B3" s="6"/>
      <c r="C3" s="6"/>
      <c r="D3" s="6"/>
      <c r="E3" s="6"/>
      <c r="F3" s="6"/>
      <c r="G3" s="6"/>
      <c r="H3" s="7"/>
      <c r="I3" s="5"/>
    </row>
    <row r="4" spans="1:10" ht="32.25" customHeight="1" thickBot="1" x14ac:dyDescent="0.3">
      <c r="A4" s="5"/>
      <c r="B4" s="6"/>
      <c r="C4" s="6"/>
      <c r="D4" s="6"/>
      <c r="E4" s="6"/>
      <c r="F4" s="6"/>
      <c r="G4" s="6"/>
      <c r="H4" s="7"/>
      <c r="I4" s="5"/>
    </row>
    <row r="5" spans="1:10" s="12" customFormat="1" ht="20.25" thickTop="1" thickBot="1" x14ac:dyDescent="0.3">
      <c r="A5" s="10"/>
      <c r="B5" s="51" t="s">
        <v>8</v>
      </c>
      <c r="C5" s="52"/>
      <c r="D5" s="53"/>
      <c r="E5" s="53"/>
      <c r="F5" s="53"/>
      <c r="G5" s="53"/>
      <c r="H5" s="54"/>
      <c r="I5" s="10"/>
      <c r="J5" s="11"/>
    </row>
    <row r="6" spans="1:10" s="12" customFormat="1" ht="15.75" thickTop="1" x14ac:dyDescent="0.25">
      <c r="A6" s="10"/>
      <c r="B6" s="13"/>
      <c r="C6" s="2"/>
      <c r="D6" s="2"/>
      <c r="E6" s="2"/>
      <c r="F6" s="2"/>
      <c r="G6" s="2"/>
      <c r="H6" s="14"/>
      <c r="I6" s="10"/>
    </row>
    <row r="7" spans="1:10" s="12" customFormat="1" ht="15" customHeight="1" x14ac:dyDescent="0.25">
      <c r="A7" s="10"/>
      <c r="B7" s="1"/>
      <c r="C7" s="58" t="s">
        <v>4</v>
      </c>
      <c r="D7" s="59"/>
      <c r="E7" s="60"/>
      <c r="F7" s="61"/>
      <c r="G7" s="62"/>
      <c r="H7" s="63"/>
      <c r="I7" s="10"/>
    </row>
    <row r="8" spans="1:10" s="12" customFormat="1" x14ac:dyDescent="0.25">
      <c r="A8" s="10"/>
      <c r="B8" s="1"/>
      <c r="C8" s="58" t="s">
        <v>17</v>
      </c>
      <c r="D8" s="59"/>
      <c r="E8" s="60"/>
      <c r="F8" s="61"/>
      <c r="G8" s="62"/>
      <c r="H8" s="63"/>
      <c r="I8" s="10"/>
      <c r="J8" s="11" t="s">
        <v>1</v>
      </c>
    </row>
    <row r="9" spans="1:10" s="12" customFormat="1" x14ac:dyDescent="0.25">
      <c r="A9" s="10"/>
      <c r="B9" s="1"/>
      <c r="C9" s="58" t="s">
        <v>5</v>
      </c>
      <c r="D9" s="59"/>
      <c r="E9" s="60"/>
      <c r="F9" s="61"/>
      <c r="G9" s="62"/>
      <c r="H9" s="63"/>
      <c r="I9" s="10"/>
      <c r="J9" s="11" t="s">
        <v>2</v>
      </c>
    </row>
    <row r="10" spans="1:10" s="12" customFormat="1" ht="14.25" customHeight="1" x14ac:dyDescent="0.25">
      <c r="A10" s="10"/>
      <c r="B10" s="1"/>
      <c r="C10" s="58" t="s">
        <v>6</v>
      </c>
      <c r="D10" s="59"/>
      <c r="E10" s="60"/>
      <c r="F10" s="61"/>
      <c r="G10" s="62"/>
      <c r="H10" s="63"/>
      <c r="I10" s="10"/>
      <c r="J10" s="11"/>
    </row>
    <row r="11" spans="1:10" s="12" customFormat="1" ht="14.25" customHeight="1" x14ac:dyDescent="0.25">
      <c r="A11" s="10"/>
      <c r="B11" s="1"/>
      <c r="C11" s="58" t="s">
        <v>19</v>
      </c>
      <c r="D11" s="59"/>
      <c r="E11" s="60"/>
      <c r="F11" s="90">
        <f>H44</f>
        <v>0</v>
      </c>
      <c r="G11" s="91"/>
      <c r="H11" s="92"/>
      <c r="I11" s="10"/>
      <c r="J11" s="11"/>
    </row>
    <row r="12" spans="1:10" s="12" customFormat="1" ht="14.25" customHeight="1" thickBot="1" x14ac:dyDescent="0.3">
      <c r="A12" s="10"/>
      <c r="B12" s="1"/>
      <c r="C12" s="38"/>
      <c r="D12" s="2"/>
      <c r="E12" s="2"/>
      <c r="F12" s="2"/>
      <c r="G12" s="2"/>
      <c r="H12" s="15"/>
      <c r="I12" s="10"/>
      <c r="J12" s="11"/>
    </row>
    <row r="13" spans="1:10" ht="16.5" thickTop="1" thickBot="1" x14ac:dyDescent="0.3">
      <c r="A13" s="5"/>
      <c r="B13" s="3"/>
      <c r="C13" s="16" t="s">
        <v>9</v>
      </c>
      <c r="D13" s="104" t="s">
        <v>3</v>
      </c>
      <c r="E13" s="105"/>
      <c r="F13" s="95" t="s">
        <v>26</v>
      </c>
      <c r="G13" s="96"/>
      <c r="H13" s="47" t="s">
        <v>0</v>
      </c>
      <c r="I13" s="5"/>
    </row>
    <row r="14" spans="1:10" ht="17.25" customHeight="1" thickTop="1" thickBot="1" x14ac:dyDescent="0.3">
      <c r="A14" s="5"/>
      <c r="B14" s="3"/>
      <c r="C14" s="16" t="s">
        <v>10</v>
      </c>
      <c r="D14" s="106"/>
      <c r="E14" s="107"/>
      <c r="F14" s="97"/>
      <c r="G14" s="98"/>
      <c r="H14" s="48"/>
      <c r="I14" s="5"/>
    </row>
    <row r="15" spans="1:10" ht="18" hidden="1" customHeight="1" thickTop="1" thickBot="1" x14ac:dyDescent="0.3">
      <c r="A15" s="5"/>
      <c r="B15" s="3"/>
      <c r="C15" s="16" t="s">
        <v>11</v>
      </c>
      <c r="D15" s="93"/>
      <c r="E15" s="94"/>
      <c r="F15" s="55" t="s">
        <v>18</v>
      </c>
      <c r="G15" s="56"/>
      <c r="H15" s="18">
        <f>1*J15</f>
        <v>0</v>
      </c>
      <c r="I15" s="5"/>
      <c r="J15" s="8">
        <f>IF(D15=$J$8,1,0)</f>
        <v>0</v>
      </c>
    </row>
    <row r="16" spans="1:10" ht="29.25" customHeight="1" thickTop="1" thickBot="1" x14ac:dyDescent="0.3">
      <c r="A16" s="5"/>
      <c r="B16" s="3"/>
      <c r="C16" s="44" t="s">
        <v>11</v>
      </c>
      <c r="D16" s="85"/>
      <c r="E16" s="108"/>
      <c r="F16" s="109" t="s">
        <v>51</v>
      </c>
      <c r="G16" s="110"/>
      <c r="H16" s="33">
        <f t="shared" ref="H16:H17" si="0">J16</f>
        <v>0</v>
      </c>
      <c r="I16" s="5"/>
      <c r="J16" s="8">
        <f>IF(D16=$J$8,2,0)</f>
        <v>0</v>
      </c>
    </row>
    <row r="17" spans="1:10" ht="29.25" customHeight="1" thickBot="1" x14ac:dyDescent="0.3">
      <c r="A17" s="5"/>
      <c r="B17" s="3"/>
      <c r="C17" s="35" t="s">
        <v>29</v>
      </c>
      <c r="D17" s="87"/>
      <c r="E17" s="88"/>
      <c r="F17" s="55" t="s">
        <v>27</v>
      </c>
      <c r="G17" s="56"/>
      <c r="H17" s="33">
        <f t="shared" si="0"/>
        <v>0</v>
      </c>
      <c r="I17" s="5"/>
      <c r="J17" s="8">
        <f>IF(D17=$J$8,2,0)</f>
        <v>0</v>
      </c>
    </row>
    <row r="18" spans="1:10" ht="29.25" customHeight="1" thickBot="1" x14ac:dyDescent="0.3">
      <c r="A18" s="5"/>
      <c r="B18" s="3"/>
      <c r="C18" s="41" t="s">
        <v>30</v>
      </c>
      <c r="D18" s="64"/>
      <c r="E18" s="65"/>
      <c r="F18" s="99" t="s">
        <v>28</v>
      </c>
      <c r="G18" s="100"/>
      <c r="H18" s="33">
        <f>J18</f>
        <v>0</v>
      </c>
      <c r="I18" s="5"/>
      <c r="J18" s="8">
        <f>IF(D18=$J$8,4,0)</f>
        <v>0</v>
      </c>
    </row>
    <row r="19" spans="1:10" ht="21" customHeight="1" thickTop="1" thickBot="1" x14ac:dyDescent="0.3">
      <c r="A19" s="5"/>
      <c r="B19" s="3"/>
      <c r="C19" s="19"/>
      <c r="D19" s="20"/>
      <c r="E19" s="20"/>
      <c r="F19" s="57" t="s">
        <v>7</v>
      </c>
      <c r="G19" s="57"/>
      <c r="H19" s="36">
        <f>IF(J19&gt;6,6,J19)</f>
        <v>0</v>
      </c>
      <c r="I19" s="5"/>
      <c r="J19" s="8">
        <f>SUM(H16:H18)</f>
        <v>0</v>
      </c>
    </row>
    <row r="20" spans="1:10" ht="24.75" customHeight="1" thickTop="1" thickBot="1" x14ac:dyDescent="0.3">
      <c r="A20" s="5"/>
      <c r="B20" s="3"/>
      <c r="C20" s="4"/>
      <c r="D20" s="21"/>
      <c r="E20" s="21"/>
      <c r="F20" s="22"/>
      <c r="G20" s="22"/>
      <c r="H20" s="23"/>
      <c r="I20" s="5"/>
    </row>
    <row r="21" spans="1:10" ht="18" customHeight="1" thickTop="1" thickBot="1" x14ac:dyDescent="0.3">
      <c r="A21" s="5"/>
      <c r="B21" s="3"/>
      <c r="C21" s="16" t="s">
        <v>9</v>
      </c>
      <c r="D21" s="27"/>
      <c r="E21" s="28"/>
      <c r="F21" s="73" t="s">
        <v>31</v>
      </c>
      <c r="G21" s="74"/>
      <c r="H21" s="47" t="s">
        <v>0</v>
      </c>
      <c r="I21" s="5"/>
    </row>
    <row r="22" spans="1:10" ht="45" customHeight="1" thickTop="1" thickBot="1" x14ac:dyDescent="0.3">
      <c r="A22" s="5"/>
      <c r="B22" s="3"/>
      <c r="C22" s="37" t="s">
        <v>12</v>
      </c>
      <c r="D22" s="49" t="s">
        <v>36</v>
      </c>
      <c r="E22" s="50"/>
      <c r="F22" s="75"/>
      <c r="G22" s="76"/>
      <c r="H22" s="48"/>
      <c r="I22" s="5"/>
    </row>
    <row r="23" spans="1:10" ht="51" customHeight="1" thickTop="1" thickBot="1" x14ac:dyDescent="0.3">
      <c r="A23" s="5"/>
      <c r="B23" s="3"/>
      <c r="C23" s="40" t="s">
        <v>13</v>
      </c>
      <c r="D23" s="77"/>
      <c r="E23" s="78"/>
      <c r="F23" s="79" t="s">
        <v>33</v>
      </c>
      <c r="G23" s="80"/>
      <c r="H23" s="34">
        <f>2.5*D23</f>
        <v>0</v>
      </c>
      <c r="I23" s="5"/>
      <c r="J23" s="8">
        <f>D23*2</f>
        <v>0</v>
      </c>
    </row>
    <row r="24" spans="1:10" ht="36" customHeight="1" thickBot="1" x14ac:dyDescent="0.3">
      <c r="A24" s="5"/>
      <c r="B24" s="3"/>
      <c r="C24" s="35" t="s">
        <v>24</v>
      </c>
      <c r="D24" s="87"/>
      <c r="E24" s="111"/>
      <c r="F24" s="79" t="s">
        <v>37</v>
      </c>
      <c r="G24" s="80"/>
      <c r="H24" s="34">
        <f>2*D24</f>
        <v>0</v>
      </c>
      <c r="I24" s="5"/>
      <c r="J24" s="8">
        <f t="shared" ref="J24:J25" si="1">D24*2</f>
        <v>0</v>
      </c>
    </row>
    <row r="25" spans="1:10" ht="36" customHeight="1" thickBot="1" x14ac:dyDescent="0.3">
      <c r="A25" s="5"/>
      <c r="B25" s="3"/>
      <c r="C25" s="43" t="s">
        <v>25</v>
      </c>
      <c r="D25" s="85"/>
      <c r="E25" s="86"/>
      <c r="F25" s="79" t="s">
        <v>34</v>
      </c>
      <c r="G25" s="80"/>
      <c r="H25" s="34">
        <f>2.5*D25</f>
        <v>0</v>
      </c>
      <c r="I25" s="5"/>
      <c r="J25" s="8">
        <f t="shared" si="1"/>
        <v>0</v>
      </c>
    </row>
    <row r="26" spans="1:10" ht="36" customHeight="1" thickBot="1" x14ac:dyDescent="0.3">
      <c r="A26" s="5"/>
      <c r="B26" s="3"/>
      <c r="C26" s="42" t="s">
        <v>32</v>
      </c>
      <c r="D26" s="83"/>
      <c r="E26" s="101"/>
      <c r="F26" s="102" t="s">
        <v>35</v>
      </c>
      <c r="G26" s="103"/>
      <c r="H26" s="46">
        <f>2*D26</f>
        <v>0</v>
      </c>
      <c r="I26" s="5"/>
      <c r="J26" s="8">
        <f>D26*2</f>
        <v>0</v>
      </c>
    </row>
    <row r="27" spans="1:10" ht="20.25" thickTop="1" thickBot="1" x14ac:dyDescent="0.3">
      <c r="A27" s="5"/>
      <c r="B27" s="3"/>
      <c r="C27" s="19"/>
      <c r="D27" s="24"/>
      <c r="E27" s="24"/>
      <c r="F27" s="57" t="s">
        <v>20</v>
      </c>
      <c r="G27" s="57"/>
      <c r="H27" s="45">
        <f>IF(J27&gt;80,80,J27)</f>
        <v>0</v>
      </c>
      <c r="I27" s="5"/>
      <c r="J27" s="8">
        <f>SUM(H23:H26)</f>
        <v>0</v>
      </c>
    </row>
    <row r="28" spans="1:10" ht="20.25" thickTop="1" thickBot="1" x14ac:dyDescent="0.3">
      <c r="A28" s="5"/>
      <c r="B28" s="3"/>
      <c r="C28" s="4"/>
      <c r="D28" s="4"/>
      <c r="E28" s="4"/>
      <c r="F28" s="31"/>
      <c r="G28" s="31"/>
      <c r="H28" s="32"/>
      <c r="I28" s="5"/>
    </row>
    <row r="29" spans="1:10" ht="16.5" thickTop="1" thickBot="1" x14ac:dyDescent="0.3">
      <c r="A29" s="5"/>
      <c r="B29" s="3"/>
      <c r="C29" s="16" t="s">
        <v>9</v>
      </c>
      <c r="D29" s="17"/>
      <c r="E29" s="17"/>
      <c r="F29" s="95" t="s">
        <v>38</v>
      </c>
      <c r="G29" s="96"/>
      <c r="H29" s="47" t="s">
        <v>0</v>
      </c>
      <c r="I29" s="5"/>
    </row>
    <row r="30" spans="1:10" ht="17.25" customHeight="1" thickTop="1" thickBot="1" x14ac:dyDescent="0.3">
      <c r="A30" s="5"/>
      <c r="B30" s="3"/>
      <c r="C30" s="16" t="s">
        <v>15</v>
      </c>
      <c r="D30" s="49" t="s">
        <v>3</v>
      </c>
      <c r="E30" s="50"/>
      <c r="F30" s="97"/>
      <c r="G30" s="98"/>
      <c r="H30" s="48"/>
      <c r="I30" s="5"/>
    </row>
    <row r="31" spans="1:10" ht="24.75" customHeight="1" thickTop="1" thickBot="1" x14ac:dyDescent="0.3">
      <c r="A31" s="5"/>
      <c r="B31" s="3"/>
      <c r="C31" s="16" t="s">
        <v>16</v>
      </c>
      <c r="D31" s="83"/>
      <c r="E31" s="84"/>
      <c r="F31" s="81" t="s">
        <v>39</v>
      </c>
      <c r="G31" s="82"/>
      <c r="H31" s="34">
        <f>J31</f>
        <v>0</v>
      </c>
      <c r="I31" s="5"/>
      <c r="J31" s="8">
        <f>IF(D31=$J$8,2,0)</f>
        <v>0</v>
      </c>
    </row>
    <row r="32" spans="1:10" ht="21.75" customHeight="1" thickTop="1" thickBot="1" x14ac:dyDescent="0.3">
      <c r="A32" s="5"/>
      <c r="B32" s="3"/>
      <c r="C32" s="19"/>
      <c r="D32" s="24"/>
      <c r="E32" s="24"/>
      <c r="F32" s="57" t="s">
        <v>23</v>
      </c>
      <c r="G32" s="57"/>
      <c r="H32" s="29">
        <f>SUM(H29:H31)</f>
        <v>0</v>
      </c>
      <c r="I32" s="5"/>
    </row>
    <row r="33" spans="1:10" ht="18" customHeight="1" thickTop="1" thickBot="1" x14ac:dyDescent="0.3">
      <c r="A33" s="5"/>
      <c r="B33" s="3"/>
      <c r="C33" s="3"/>
      <c r="D33" s="4"/>
      <c r="E33" s="4"/>
      <c r="F33" s="31"/>
      <c r="G33" s="31"/>
      <c r="H33" s="39"/>
      <c r="I33" s="5"/>
    </row>
    <row r="34" spans="1:10" ht="18" customHeight="1" thickTop="1" thickBot="1" x14ac:dyDescent="0.3">
      <c r="A34" s="5"/>
      <c r="B34" s="3"/>
      <c r="C34" s="16" t="s">
        <v>9</v>
      </c>
      <c r="D34" s="17"/>
      <c r="E34" s="17"/>
      <c r="F34" s="95" t="s">
        <v>40</v>
      </c>
      <c r="G34" s="96"/>
      <c r="H34" s="47" t="s">
        <v>0</v>
      </c>
      <c r="I34" s="5"/>
    </row>
    <row r="35" spans="1:10" ht="66" customHeight="1" thickTop="1" thickBot="1" x14ac:dyDescent="0.3">
      <c r="A35" s="5"/>
      <c r="B35" s="3"/>
      <c r="C35" s="16" t="s">
        <v>21</v>
      </c>
      <c r="D35" s="49" t="s">
        <v>50</v>
      </c>
      <c r="E35" s="50"/>
      <c r="F35" s="97"/>
      <c r="G35" s="98"/>
      <c r="H35" s="48"/>
      <c r="I35" s="5"/>
    </row>
    <row r="36" spans="1:10" ht="24" customHeight="1" thickTop="1" thickBot="1" x14ac:dyDescent="0.3">
      <c r="A36" s="5"/>
      <c r="B36" s="3"/>
      <c r="C36" s="42" t="s">
        <v>22</v>
      </c>
      <c r="D36" s="93"/>
      <c r="E36" s="114"/>
      <c r="F36" s="79" t="s">
        <v>46</v>
      </c>
      <c r="G36" s="80"/>
      <c r="H36" s="46">
        <f>0.3*D36</f>
        <v>0</v>
      </c>
      <c r="I36" s="5"/>
      <c r="J36" s="8">
        <f>D36*2</f>
        <v>0</v>
      </c>
    </row>
    <row r="37" spans="1:10" ht="21" customHeight="1" thickTop="1" thickBot="1" x14ac:dyDescent="0.3">
      <c r="A37" s="5"/>
      <c r="B37" s="3"/>
      <c r="C37" s="42" t="s">
        <v>42</v>
      </c>
      <c r="D37" s="87"/>
      <c r="E37" s="111"/>
      <c r="F37" s="79" t="s">
        <v>47</v>
      </c>
      <c r="G37" s="80"/>
      <c r="H37" s="46">
        <f>1.5*D37</f>
        <v>0</v>
      </c>
      <c r="I37" s="5"/>
      <c r="J37" s="8">
        <f>D37*2</f>
        <v>0</v>
      </c>
    </row>
    <row r="38" spans="1:10" ht="19.5" customHeight="1" thickTop="1" thickBot="1" x14ac:dyDescent="0.3">
      <c r="A38" s="5"/>
      <c r="B38" s="3"/>
      <c r="C38" s="115" t="s">
        <v>43</v>
      </c>
      <c r="D38" s="87"/>
      <c r="E38" s="88"/>
      <c r="F38" s="117" t="s">
        <v>48</v>
      </c>
      <c r="G38" s="118"/>
      <c r="H38" s="34">
        <f t="shared" ref="H38" si="2">J38</f>
        <v>0</v>
      </c>
      <c r="I38" s="5"/>
      <c r="J38" s="8">
        <f>IF(D38=$J$8,1,0)</f>
        <v>0</v>
      </c>
    </row>
    <row r="39" spans="1:10" ht="20.25" customHeight="1" thickBot="1" x14ac:dyDescent="0.3">
      <c r="A39" s="5"/>
      <c r="B39" s="3"/>
      <c r="C39" s="116"/>
      <c r="D39" s="87"/>
      <c r="E39" s="88"/>
      <c r="F39" s="89" t="s">
        <v>49</v>
      </c>
      <c r="G39" s="56"/>
      <c r="H39" s="34">
        <f t="shared" ref="H39" si="3">J39</f>
        <v>0</v>
      </c>
      <c r="I39" s="5"/>
      <c r="J39" s="8">
        <f>IF(D39=$J$8,1,0)</f>
        <v>0</v>
      </c>
    </row>
    <row r="40" spans="1:10" ht="63.75" customHeight="1" thickTop="1" thickBot="1" x14ac:dyDescent="0.3">
      <c r="A40" s="5"/>
      <c r="B40" s="3"/>
      <c r="C40" s="16" t="s">
        <v>44</v>
      </c>
      <c r="D40" s="87"/>
      <c r="E40" s="88"/>
      <c r="F40" s="89" t="s">
        <v>53</v>
      </c>
      <c r="G40" s="56"/>
      <c r="H40" s="34">
        <f>J40</f>
        <v>0</v>
      </c>
      <c r="I40" s="5"/>
      <c r="J40" s="8">
        <f>IF(D40=$J$8,1,0)</f>
        <v>0</v>
      </c>
    </row>
    <row r="41" spans="1:10" ht="21" customHeight="1" thickTop="1" thickBot="1" x14ac:dyDescent="0.3">
      <c r="A41" s="5"/>
      <c r="B41" s="3"/>
      <c r="C41" s="42" t="s">
        <v>45</v>
      </c>
      <c r="D41" s="83"/>
      <c r="E41" s="101"/>
      <c r="F41" s="112" t="s">
        <v>52</v>
      </c>
      <c r="G41" s="113"/>
      <c r="H41" s="46">
        <f>1*D41</f>
        <v>0</v>
      </c>
      <c r="I41" s="5"/>
      <c r="J41" s="8">
        <f>D41*2</f>
        <v>0</v>
      </c>
    </row>
    <row r="42" spans="1:10" ht="19.5" customHeight="1" thickTop="1" thickBot="1" x14ac:dyDescent="0.3">
      <c r="A42" s="5"/>
      <c r="B42" s="3"/>
      <c r="C42" s="19"/>
      <c r="D42" s="24"/>
      <c r="E42" s="24"/>
      <c r="F42" s="57" t="s">
        <v>41</v>
      </c>
      <c r="G42" s="57"/>
      <c r="H42" s="45">
        <f>IF(J42&gt;12,12,J42)</f>
        <v>0</v>
      </c>
      <c r="I42" s="5"/>
      <c r="J42" s="8">
        <f>SUM(H36:H41)</f>
        <v>0</v>
      </c>
    </row>
    <row r="43" spans="1:10" ht="15" customHeight="1" thickTop="1" thickBot="1" x14ac:dyDescent="0.3">
      <c r="A43" s="5"/>
      <c r="B43" s="3"/>
      <c r="C43" s="4"/>
      <c r="D43" s="4"/>
      <c r="E43" s="4"/>
      <c r="F43" s="31"/>
      <c r="G43" s="31"/>
      <c r="H43" s="32"/>
      <c r="I43" s="5"/>
    </row>
    <row r="44" spans="1:10" ht="22.5" customHeight="1" thickTop="1" thickBot="1" x14ac:dyDescent="0.3">
      <c r="A44" s="5"/>
      <c r="B44" s="3"/>
      <c r="C44" s="70" t="s">
        <v>14</v>
      </c>
      <c r="D44" s="71"/>
      <c r="E44" s="71"/>
      <c r="F44" s="71"/>
      <c r="G44" s="72"/>
      <c r="H44" s="30">
        <f>H19+H27+H32+H42</f>
        <v>0</v>
      </c>
      <c r="I44" s="5"/>
    </row>
    <row r="45" spans="1:10" ht="10.5" customHeight="1" thickTop="1" thickBot="1" x14ac:dyDescent="0.3">
      <c r="A45" s="5"/>
      <c r="B45" s="66"/>
      <c r="C45" s="67"/>
      <c r="D45" s="68"/>
      <c r="E45" s="68"/>
      <c r="F45" s="68"/>
      <c r="G45" s="68"/>
      <c r="H45" s="69"/>
      <c r="I45" s="5"/>
    </row>
    <row r="46" spans="1:10" ht="15.75" thickTop="1" x14ac:dyDescent="0.25">
      <c r="A46" s="5"/>
      <c r="B46" s="5"/>
      <c r="C46" s="5"/>
      <c r="D46" s="5"/>
      <c r="E46" s="5"/>
      <c r="F46" s="5"/>
      <c r="G46" s="5"/>
      <c r="H46" s="25"/>
      <c r="I46" s="5"/>
    </row>
  </sheetData>
  <sheetProtection algorithmName="SHA-512" hashValue="goWiBjoXwG+L3fkoRkJ2SCi4JC0Q/cVU1t9IL+FZQWRBpGyr1/uIUdIWB9MV6XWR1354fRumr67jl0a96kGcgA==" saltValue="UgKlLSVemJ2d+zRiiwiN/A==" spinCount="100000" sheet="1" objects="1" scenarios="1"/>
  <mergeCells count="60">
    <mergeCell ref="C38:C39"/>
    <mergeCell ref="D38:E38"/>
    <mergeCell ref="F38:G38"/>
    <mergeCell ref="D39:E39"/>
    <mergeCell ref="F39:G39"/>
    <mergeCell ref="D41:E41"/>
    <mergeCell ref="F41:G41"/>
    <mergeCell ref="F24:G24"/>
    <mergeCell ref="D36:E36"/>
    <mergeCell ref="F36:G36"/>
    <mergeCell ref="D37:E37"/>
    <mergeCell ref="F37:G37"/>
    <mergeCell ref="F34:G35"/>
    <mergeCell ref="F11:H11"/>
    <mergeCell ref="D15:E15"/>
    <mergeCell ref="F13:G14"/>
    <mergeCell ref="H29:H30"/>
    <mergeCell ref="D30:E30"/>
    <mergeCell ref="F18:G18"/>
    <mergeCell ref="F29:G30"/>
    <mergeCell ref="D26:E26"/>
    <mergeCell ref="F26:G26"/>
    <mergeCell ref="D13:E14"/>
    <mergeCell ref="D16:E16"/>
    <mergeCell ref="F16:G16"/>
    <mergeCell ref="D17:E17"/>
    <mergeCell ref="F17:G17"/>
    <mergeCell ref="D24:E24"/>
    <mergeCell ref="B45:H45"/>
    <mergeCell ref="F27:G27"/>
    <mergeCell ref="C44:G44"/>
    <mergeCell ref="H21:H22"/>
    <mergeCell ref="D22:E22"/>
    <mergeCell ref="F21:G22"/>
    <mergeCell ref="D23:E23"/>
    <mergeCell ref="F23:G23"/>
    <mergeCell ref="F31:G31"/>
    <mergeCell ref="D31:E31"/>
    <mergeCell ref="D25:E25"/>
    <mergeCell ref="F25:G25"/>
    <mergeCell ref="F32:G32"/>
    <mergeCell ref="D40:E40"/>
    <mergeCell ref="F40:G40"/>
    <mergeCell ref="F42:G42"/>
    <mergeCell ref="H34:H35"/>
    <mergeCell ref="D35:E35"/>
    <mergeCell ref="B5:H5"/>
    <mergeCell ref="F15:G15"/>
    <mergeCell ref="F19:G19"/>
    <mergeCell ref="H13:H14"/>
    <mergeCell ref="C7:E7"/>
    <mergeCell ref="C8:E8"/>
    <mergeCell ref="C9:E9"/>
    <mergeCell ref="C10:E10"/>
    <mergeCell ref="F7:H7"/>
    <mergeCell ref="F8:H8"/>
    <mergeCell ref="F9:H9"/>
    <mergeCell ref="F10:H10"/>
    <mergeCell ref="D18:E18"/>
    <mergeCell ref="C11:E11"/>
  </mergeCells>
  <dataValidations count="1">
    <dataValidation type="list" allowBlank="1" showInputMessage="1" showErrorMessage="1" sqref="D31:E31 D15:E18 D38:E40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2023-10-23T12:04:54Z</cp:lastPrinted>
  <dcterms:created xsi:type="dcterms:W3CDTF">2022-03-16T12:07:19Z</dcterms:created>
  <dcterms:modified xsi:type="dcterms:W3CDTF">2023-10-23T12:06:13Z</dcterms:modified>
</cp:coreProperties>
</file>