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W:\PERSONAS\PROC SELEC INNOVA\INDEFINIDOS\2024\TECAYUD_2414_Amalia\WEB\"/>
    </mc:Choice>
  </mc:AlternateContent>
  <xr:revisionPtr revIDLastSave="0" documentId="13_ncr:1_{670DB246-F7B7-4178-8B61-19A06E968483}" xr6:coauthVersionLast="36" xr6:coauthVersionMax="36" xr10:uidLastSave="{00000000-0000-0000-0000-000000000000}"/>
  <bookViews>
    <workbookView xWindow="0" yWindow="0" windowWidth="28800" windowHeight="11325" xr2:uid="{112853C9-DF0D-4C4D-A6E5-BC70BB454B9F}"/>
  </bookViews>
  <sheets>
    <sheet name="Hoja1" sheetId="1" r:id="rId1"/>
  </sheets>
  <definedNames>
    <definedName name="_xlnm.Print_Area" localSheetId="0">Hoja1!$B$1:$H$47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J43" i="1" l="1"/>
  <c r="J25" i="1"/>
  <c r="J24" i="1"/>
  <c r="J18" i="1"/>
  <c r="J42" i="1" l="1"/>
  <c r="H42" i="1" s="1"/>
  <c r="H43" i="1"/>
  <c r="J41" i="1"/>
  <c r="H41" i="1" s="1"/>
  <c r="J40" i="1"/>
  <c r="H40" i="1" s="1"/>
  <c r="J39" i="1"/>
  <c r="J33" i="1"/>
  <c r="H33" i="1" s="1"/>
  <c r="J32" i="1"/>
  <c r="H32" i="1" s="1"/>
  <c r="J31" i="1"/>
  <c r="H31" i="1" s="1"/>
  <c r="J34" i="1"/>
  <c r="H34" i="1" s="1"/>
  <c r="H26" i="1"/>
  <c r="J16" i="1"/>
  <c r="J17" i="1"/>
  <c r="H17" i="1" s="1"/>
  <c r="H18" i="1"/>
  <c r="H35" i="1" l="1"/>
  <c r="J44" i="1"/>
  <c r="H44" i="1" s="1"/>
  <c r="J35" i="1"/>
  <c r="J27" i="1"/>
  <c r="H27" i="1" s="1"/>
  <c r="H39" i="1"/>
  <c r="H25" i="1"/>
  <c r="H24" i="1"/>
  <c r="H16" i="1" l="1"/>
  <c r="J15" i="1" l="1"/>
  <c r="H15" i="1" l="1"/>
  <c r="J19" i="1"/>
  <c r="H19" i="1" s="1"/>
  <c r="H46" i="1" s="1"/>
  <c r="F11" i="1" l="1"/>
</calcChain>
</file>

<file path=xl/sharedStrings.xml><?xml version="1.0" encoding="utf-8"?>
<sst xmlns="http://schemas.openxmlformats.org/spreadsheetml/2006/main" count="64" uniqueCount="56">
  <si>
    <t>SI</t>
  </si>
  <si>
    <t>NO</t>
  </si>
  <si>
    <t>Nombre y apellidos:</t>
  </si>
  <si>
    <t>M1</t>
  </si>
  <si>
    <t>M1a</t>
  </si>
  <si>
    <t>M2</t>
  </si>
  <si>
    <t>M2a</t>
  </si>
  <si>
    <t>Por titulación de FP de grado medio en un área administrativa, 1 punto</t>
  </si>
  <si>
    <t>Total Autobaremo</t>
  </si>
  <si>
    <t>M3</t>
  </si>
  <si>
    <t>M3a</t>
  </si>
  <si>
    <t>total formación reglada</t>
  </si>
  <si>
    <t>total experiencia profesional</t>
  </si>
  <si>
    <t>total autobaremo</t>
  </si>
  <si>
    <t>Código</t>
  </si>
  <si>
    <t>tabla autobaremación: a rellenar solo las casillas sombreadas</t>
  </si>
  <si>
    <t>Auto
puntuación</t>
  </si>
  <si>
    <t>SI/NO</t>
  </si>
  <si>
    <t>NIF/NIE/Pasaporte:</t>
  </si>
  <si>
    <t>M2b</t>
  </si>
  <si>
    <t>M3b</t>
  </si>
  <si>
    <t>Número de meses</t>
  </si>
  <si>
    <t>M1b</t>
  </si>
  <si>
    <t>M1c</t>
  </si>
  <si>
    <t xml:space="preserve">Expediente académico de grado/licenciatura &gt;8 sobre 10: 3 puntos    </t>
  </si>
  <si>
    <t xml:space="preserve">Máster: 2 puntos                                                          </t>
  </si>
  <si>
    <t>Experiencia/ conocimientos científico-técnicos | máximo 82 puntos</t>
  </si>
  <si>
    <t>M2c</t>
  </si>
  <si>
    <t>Idiomas: inglés | máximo 3 puntos (sólo computa un nivel)</t>
  </si>
  <si>
    <t>total idiomas</t>
  </si>
  <si>
    <t>M3c</t>
  </si>
  <si>
    <t>M3d</t>
  </si>
  <si>
    <t>Inglés hablado y escrito, nivel B1: 0,5 puntos</t>
  </si>
  <si>
    <t>Inglés hablado y escrito, nivel B2: 1 puntos</t>
  </si>
  <si>
    <t>Inglés hablado y escrito, nivel C1: 2 puntos</t>
  </si>
  <si>
    <t>Inglés hablado y escrito, nivel C2: 3 puntos</t>
  </si>
  <si>
    <t>M4</t>
  </si>
  <si>
    <t>M4a</t>
  </si>
  <si>
    <t>M4b</t>
  </si>
  <si>
    <t>M4c</t>
  </si>
  <si>
    <t>M4d</t>
  </si>
  <si>
    <t>M4e</t>
  </si>
  <si>
    <t>Comunicaciones en congresos:  0,1 puntos/comunicación</t>
  </si>
  <si>
    <t>Participación en proyectos: 0,5 puntos/ proyecto</t>
  </si>
  <si>
    <t xml:space="preserve">Experiencia en el manejo de software estadístico: R, SPSS, Graph pad, o similar: 1 punto                                  </t>
  </si>
  <si>
    <t xml:space="preserve">Publicaciones: 0,2 puntos por publicación. </t>
  </si>
  <si>
    <t>Número ó SI/NO</t>
  </si>
  <si>
    <t>Teléfono de contacto:</t>
  </si>
  <si>
    <t>Email:</t>
  </si>
  <si>
    <t>Formación reglada. Máximo 9 puntos</t>
  </si>
  <si>
    <t>Doctorado: 4 puntos</t>
  </si>
  <si>
    <t xml:space="preserve">Experiencia en manejo de técnicas básicas de biología molecular: qRT-PCR, Western Blot, Inmunofluorescencia, ELISA, etc: 1,5 puntos/mes </t>
  </si>
  <si>
    <t xml:space="preserve">Experiencia en manejo de técnicas básicas de Cultivos celulares:  1,5 puntos/mes  </t>
  </si>
  <si>
    <t>Estancias en centros extranjeros (&gt;3 meses):  0,5 puntos/estancia</t>
  </si>
  <si>
    <t xml:space="preserve">Otros méritos | máximo 6 puntos </t>
  </si>
  <si>
    <t>Experiencia en investigación en área biomédica: 1 puntos/mes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</si>
</sst>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DM Sans"/>
    </font>
    <font>
      <b/>
      <sz val="11"/>
      <color theme="1"/>
      <name val="DM Sans"/>
    </font>
    <font>
      <sz val="11"/>
      <color rgb="FF000000"/>
      <name val="DM Sans"/>
    </font>
    <font>
      <b/>
      <sz val="18"/>
      <color theme="1"/>
      <name val="DM Sans"/>
    </font>
    <font>
      <b/>
      <sz val="18"/>
      <color theme="0"/>
      <name val="DM Sans"/>
    </font>
  </fonts>
  <fills count="7">
    <fill>
      <patternFill patternType="none"/>
    </fill>
    <fill>
      <patternFill patternType="gray125"/>
    </fill>
    <fill>
      <patternFill patternType="solid">
        <fgColor auto="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medium">
        <color indexed="64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/>
      <top style="thick">
        <color auto="1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6" borderId="0" xfId="0" applyFill="1" applyAlignment="1" applyProtection="1">
      <alignment horizontal="justify" vertical="center" wrapText="1"/>
    </xf>
    <xf numFmtId="0" fontId="0" fillId="5" borderId="0" xfId="0" applyFill="1" applyAlignment="1" applyProtection="1">
      <alignment horizontal="justify" vertical="center" wrapText="1"/>
    </xf>
    <xf numFmtId="0" fontId="1" fillId="5" borderId="0" xfId="0" applyFont="1" applyFill="1" applyAlignment="1" applyProtection="1">
      <alignment horizontal="center" vertical="center" wrapText="1"/>
    </xf>
    <xf numFmtId="4" fontId="0" fillId="0" borderId="0" xfId="0" applyNumberFormat="1" applyAlignment="1" applyProtection="1">
      <alignment horizontal="justify" vertical="center" wrapText="1"/>
    </xf>
    <xf numFmtId="0" fontId="0" fillId="0" borderId="0" xfId="0" applyAlignment="1" applyProtection="1">
      <alignment horizontal="justify" vertical="center" wrapText="1"/>
    </xf>
    <xf numFmtId="0" fontId="1" fillId="0" borderId="0" xfId="0" applyFont="1" applyAlignment="1" applyProtection="1">
      <alignment horizontal="center" vertical="center" wrapText="1"/>
    </xf>
    <xf numFmtId="0" fontId="2" fillId="6" borderId="0" xfId="0" applyFont="1" applyFill="1" applyAlignment="1" applyProtection="1">
      <alignment horizontal="justify" vertical="center"/>
    </xf>
    <xf numFmtId="4" fontId="2" fillId="0" borderId="0" xfId="0" applyNumberFormat="1" applyFont="1" applyAlignment="1" applyProtection="1">
      <alignment horizontal="justify" vertical="center"/>
    </xf>
    <xf numFmtId="0" fontId="2" fillId="0" borderId="0" xfId="0" applyFont="1" applyAlignment="1" applyProtection="1">
      <alignment horizontal="justify" vertical="center"/>
    </xf>
    <xf numFmtId="0" fontId="2" fillId="2" borderId="4" xfId="0" applyFont="1" applyFill="1" applyBorder="1" applyAlignment="1" applyProtection="1">
      <alignment horizontal="justify" vertical="center"/>
    </xf>
    <xf numFmtId="0" fontId="2" fillId="2" borderId="0" xfId="0" applyFont="1" applyFill="1" applyBorder="1" applyAlignment="1" applyProtection="1">
      <alignment horizontal="justify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justify" vertical="center"/>
    </xf>
    <xf numFmtId="0" fontId="2" fillId="0" borderId="5" xfId="0" applyFont="1" applyBorder="1" applyAlignment="1" applyProtection="1">
      <alignment vertical="center"/>
    </xf>
    <xf numFmtId="0" fontId="2" fillId="6" borderId="0" xfId="0" applyFont="1" applyFill="1" applyAlignment="1" applyProtection="1">
      <alignment horizontal="justify" vertical="center" wrapText="1"/>
    </xf>
    <xf numFmtId="0" fontId="2" fillId="2" borderId="4" xfId="0" applyFont="1" applyFill="1" applyBorder="1" applyAlignment="1" applyProtection="1">
      <alignment horizontal="justify" vertical="center" wrapText="1"/>
    </xf>
    <xf numFmtId="0" fontId="3" fillId="0" borderId="2" xfId="0" applyFont="1" applyBorder="1" applyAlignment="1" applyProtection="1">
      <alignment horizontal="center" vertical="center" wrapText="1"/>
    </xf>
    <xf numFmtId="4" fontId="2" fillId="0" borderId="0" xfId="0" applyNumberFormat="1" applyFont="1" applyAlignment="1" applyProtection="1">
      <alignment horizontal="justify" vertical="center" wrapText="1"/>
    </xf>
    <xf numFmtId="0" fontId="2" fillId="0" borderId="0" xfId="0" applyFont="1" applyAlignment="1" applyProtection="1">
      <alignment horizontal="justify" vertical="center" wrapText="1"/>
    </xf>
    <xf numFmtId="0" fontId="3" fillId="2" borderId="12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justify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justify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right" vertical="center"/>
    </xf>
    <xf numFmtId="2" fontId="3" fillId="2" borderId="11" xfId="0" applyNumberFormat="1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right" vertical="center" wrapText="1"/>
    </xf>
    <xf numFmtId="0" fontId="3" fillId="0" borderId="0" xfId="0" applyFont="1" applyBorder="1" applyAlignment="1">
      <alignment horizontal="right" vertical="center"/>
    </xf>
    <xf numFmtId="2" fontId="3" fillId="2" borderId="5" xfId="0" applyNumberFormat="1" applyFont="1" applyFill="1" applyBorder="1" applyAlignment="1" applyProtection="1">
      <alignment horizontal="center" vertical="center" wrapText="1"/>
    </xf>
    <xf numFmtId="4" fontId="6" fillId="3" borderId="2" xfId="0" applyNumberFormat="1" applyFont="1" applyFill="1" applyBorder="1" applyAlignment="1" applyProtection="1">
      <alignment horizontal="center" vertical="center" wrapText="1"/>
    </xf>
    <xf numFmtId="0" fontId="3" fillId="6" borderId="0" xfId="0" applyFont="1" applyFill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2" fontId="3" fillId="2" borderId="15" xfId="0" applyNumberFormat="1" applyFont="1" applyFill="1" applyBorder="1" applyAlignment="1" applyProtection="1">
      <alignment horizontal="center" vertical="center" wrapText="1"/>
    </xf>
    <xf numFmtId="0" fontId="2" fillId="0" borderId="7" xfId="0" applyFont="1" applyBorder="1" applyAlignment="1">
      <alignment horizontal="right" vertical="center" wrapText="1"/>
    </xf>
    <xf numFmtId="0" fontId="3" fillId="2" borderId="0" xfId="0" applyFont="1" applyFill="1" applyBorder="1" applyAlignment="1" applyProtection="1">
      <alignment horizontal="justify" vertical="center"/>
    </xf>
    <xf numFmtId="0" fontId="2" fillId="0" borderId="24" xfId="0" applyFont="1" applyBorder="1" applyAlignment="1">
      <alignment horizontal="center" vertical="center" wrapText="1"/>
    </xf>
    <xf numFmtId="2" fontId="3" fillId="2" borderId="26" xfId="0" applyNumberFormat="1" applyFont="1" applyFill="1" applyBorder="1" applyAlignment="1" applyProtection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2" fontId="3" fillId="2" borderId="29" xfId="0" applyNumberFormat="1" applyFont="1" applyFill="1" applyBorder="1" applyAlignment="1" applyProtection="1">
      <alignment horizontal="center" vertical="center" wrapText="1"/>
    </xf>
    <xf numFmtId="0" fontId="3" fillId="2" borderId="30" xfId="0" applyFont="1" applyFill="1" applyBorder="1" applyAlignment="1" applyProtection="1">
      <alignment horizontal="right" vertical="center"/>
    </xf>
    <xf numFmtId="0" fontId="2" fillId="2" borderId="10" xfId="0" applyFont="1" applyFill="1" applyBorder="1" applyAlignment="1" applyProtection="1">
      <alignment horizontal="justify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2" fillId="0" borderId="27" xfId="0" applyFont="1" applyBorder="1" applyAlignment="1" applyProtection="1">
      <alignment horizontal="center" vertical="center" wrapText="1"/>
    </xf>
    <xf numFmtId="0" fontId="3" fillId="4" borderId="28" xfId="0" applyFont="1" applyFill="1" applyBorder="1" applyAlignment="1" applyProtection="1">
      <alignment horizontal="center" vertical="center" wrapText="1"/>
      <protection locked="0"/>
    </xf>
    <xf numFmtId="0" fontId="2" fillId="0" borderId="28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3" fillId="2" borderId="6" xfId="0" applyFont="1" applyFill="1" applyBorder="1" applyAlignment="1" applyProtection="1">
      <alignment horizontal="justify" vertical="center"/>
    </xf>
    <xf numFmtId="0" fontId="3" fillId="2" borderId="7" xfId="0" applyFont="1" applyFill="1" applyBorder="1" applyAlignment="1" applyProtection="1">
      <alignment horizontal="justify" vertical="center"/>
    </xf>
    <xf numFmtId="0" fontId="3" fillId="2" borderId="7" xfId="0" applyFont="1" applyFill="1" applyBorder="1" applyAlignment="1" applyProtection="1">
      <alignment vertical="center"/>
    </xf>
    <xf numFmtId="0" fontId="3" fillId="2" borderId="8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right" vertical="center" wrapText="1"/>
    </xf>
    <xf numFmtId="0" fontId="5" fillId="0" borderId="0" xfId="0" applyFont="1" applyBorder="1" applyAlignment="1" applyProtection="1">
      <alignment horizontal="right" vertical="center"/>
    </xf>
    <xf numFmtId="0" fontId="5" fillId="0" borderId="5" xfId="0" applyFont="1" applyBorder="1" applyAlignment="1" applyProtection="1">
      <alignment horizontal="right" vertical="center"/>
    </xf>
    <xf numFmtId="3" fontId="2" fillId="0" borderId="28" xfId="0" applyNumberFormat="1" applyFont="1" applyFill="1" applyBorder="1" applyAlignment="1" applyProtection="1">
      <alignment horizontal="justify" vertical="center" wrapText="1"/>
    </xf>
    <xf numFmtId="0" fontId="2" fillId="0" borderId="28" xfId="0" applyFont="1" applyBorder="1" applyAlignment="1">
      <alignment horizontal="justify" vertical="center" wrapText="1"/>
    </xf>
    <xf numFmtId="0" fontId="3" fillId="2" borderId="22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3" fillId="2" borderId="23" xfId="0" applyFont="1" applyFill="1" applyBorder="1" applyAlignment="1" applyProtection="1">
      <alignment horizontal="center" vertical="center" wrapText="1"/>
    </xf>
    <xf numFmtId="0" fontId="2" fillId="2" borderId="28" xfId="0" applyFont="1" applyFill="1" applyBorder="1" applyAlignment="1" applyProtection="1">
      <alignment horizontal="justify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4" borderId="25" xfId="0" applyFont="1" applyFill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horizontal="center" vertical="center" wrapText="1"/>
      <protection locked="0"/>
    </xf>
    <xf numFmtId="3" fontId="2" fillId="0" borderId="25" xfId="0" applyNumberFormat="1" applyFont="1" applyFill="1" applyBorder="1" applyAlignment="1" applyProtection="1">
      <alignment horizontal="justify" vertical="center" wrapText="1"/>
    </xf>
    <xf numFmtId="0" fontId="2" fillId="0" borderId="25" xfId="0" applyFont="1" applyBorder="1" applyAlignment="1">
      <alignment horizontal="justify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15" xfId="0" applyFont="1" applyBorder="1" applyAlignment="1">
      <alignment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6" xfId="0" applyFont="1" applyBorder="1" applyAlignment="1" applyProtection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3" fillId="5" borderId="14" xfId="0" applyFont="1" applyFill="1" applyBorder="1" applyAlignment="1" applyProtection="1">
      <alignment horizontal="center" vertical="center" wrapText="1"/>
    </xf>
    <xf numFmtId="3" fontId="3" fillId="0" borderId="14" xfId="0" applyNumberFormat="1" applyFont="1" applyFill="1" applyBorder="1" applyAlignment="1" applyProtection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3" fillId="2" borderId="7" xfId="0" applyFont="1" applyFill="1" applyBorder="1" applyAlignment="1" applyProtection="1">
      <alignment horizontal="right" vertical="center"/>
    </xf>
    <xf numFmtId="0" fontId="3" fillId="2" borderId="8" xfId="0" applyFont="1" applyFill="1" applyBorder="1" applyAlignment="1" applyProtection="1">
      <alignment horizontal="right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2" borderId="16" xfId="0" applyFont="1" applyFill="1" applyBorder="1" applyAlignment="1" applyProtection="1">
      <alignment horizontal="justify" vertical="center" wrapText="1"/>
    </xf>
    <xf numFmtId="0" fontId="2" fillId="2" borderId="17" xfId="0" applyFont="1" applyFill="1" applyBorder="1" applyAlignment="1" applyProtection="1">
      <alignment horizontal="justify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justify" vertical="center"/>
    </xf>
    <xf numFmtId="0" fontId="2" fillId="0" borderId="0" xfId="0" applyFont="1" applyBorder="1" applyAlignment="1" applyProtection="1">
      <alignment horizontal="justify" vertical="center"/>
    </xf>
    <xf numFmtId="0" fontId="2" fillId="0" borderId="19" xfId="0" applyFont="1" applyBorder="1" applyAlignment="1" applyProtection="1">
      <alignment horizontal="justify" vertical="center"/>
    </xf>
    <xf numFmtId="0" fontId="2" fillId="4" borderId="1" xfId="0" applyFont="1" applyFill="1" applyBorder="1" applyAlignment="1" applyProtection="1">
      <alignment horizontal="justify" vertical="center"/>
      <protection locked="0"/>
    </xf>
    <xf numFmtId="0" fontId="2" fillId="4" borderId="20" xfId="0" applyFont="1" applyFill="1" applyBorder="1" applyAlignment="1" applyProtection="1">
      <alignment vertical="center"/>
      <protection locked="0"/>
    </xf>
    <xf numFmtId="0" fontId="2" fillId="4" borderId="13" xfId="0" applyFont="1" applyFill="1" applyBorder="1" applyAlignment="1" applyProtection="1">
      <alignment vertical="center"/>
      <protection locked="0"/>
    </xf>
    <xf numFmtId="4" fontId="3" fillId="6" borderId="1" xfId="0" applyNumberFormat="1" applyFont="1" applyFill="1" applyBorder="1" applyAlignment="1" applyProtection="1">
      <alignment horizontal="center" vertical="center"/>
    </xf>
    <xf numFmtId="4" fontId="3" fillId="6" borderId="20" xfId="0" applyNumberFormat="1" applyFont="1" applyFill="1" applyBorder="1" applyAlignment="1" applyProtection="1">
      <alignment horizontal="center" vertical="center"/>
    </xf>
    <xf numFmtId="4" fontId="3" fillId="6" borderId="13" xfId="0" applyNumberFormat="1" applyFont="1" applyFill="1" applyBorder="1" applyAlignment="1" applyProtection="1">
      <alignment horizontal="center" vertical="center"/>
    </xf>
    <xf numFmtId="0" fontId="3" fillId="4" borderId="21" xfId="0" applyFont="1" applyFill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85725</xdr:rowOff>
    </xdr:from>
    <xdr:to>
      <xdr:col>5</xdr:col>
      <xdr:colOff>581025</xdr:colOff>
      <xdr:row>3</xdr:row>
      <xdr:rowOff>114300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297E4FA3-52D3-48AA-AE54-6E42D0D022D9}"/>
            </a:ext>
          </a:extLst>
        </xdr:cNvPr>
        <xdr:cNvSpPr txBox="1"/>
      </xdr:nvSpPr>
      <xdr:spPr>
        <a:xfrm>
          <a:off x="28575" y="85725"/>
          <a:ext cx="1666875" cy="61912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1100"/>
        </a:p>
      </xdr:txBody>
    </xdr:sp>
    <xdr:clientData/>
  </xdr:twoCellAnchor>
  <xdr:twoCellAnchor>
    <xdr:from>
      <xdr:col>5</xdr:col>
      <xdr:colOff>581025</xdr:colOff>
      <xdr:row>0</xdr:row>
      <xdr:rowOff>85725</xdr:rowOff>
    </xdr:from>
    <xdr:to>
      <xdr:col>7</xdr:col>
      <xdr:colOff>1085850</xdr:colOff>
      <xdr:row>3</xdr:row>
      <xdr:rowOff>114300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3519647D-D9FC-40E4-A4DA-53A5E820D064}"/>
            </a:ext>
          </a:extLst>
        </xdr:cNvPr>
        <xdr:cNvSpPr txBox="1"/>
      </xdr:nvSpPr>
      <xdr:spPr>
        <a:xfrm>
          <a:off x="2847975" y="85725"/>
          <a:ext cx="6638925" cy="181927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E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Convocatoria para la selección de un Técnico ayudante de carácter indefinido ley 17/2022 para el IOBA en su línea de investigación de Biomarcadores e inflamación de la superficie ocular</a:t>
          </a:r>
          <a:endParaRPr lang="es-ES" sz="1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800" b="1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" sz="180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800" b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Referencia: TECAYUD2414</a:t>
          </a:r>
          <a:endParaRPr lang="es-ES" sz="180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oneCellAnchor>
    <xdr:from>
      <xdr:col>2</xdr:col>
      <xdr:colOff>171450</xdr:colOff>
      <xdr:row>0</xdr:row>
      <xdr:rowOff>66675</xdr:rowOff>
    </xdr:from>
    <xdr:ext cx="184731" cy="264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2AF51EE9-511D-49BB-AD10-BC46B7452045}"/>
            </a:ext>
          </a:extLst>
        </xdr:cNvPr>
        <xdr:cNvSpPr txBox="1"/>
      </xdr:nvSpPr>
      <xdr:spPr>
        <a:xfrm>
          <a:off x="609600" y="66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2</xdr:col>
      <xdr:colOff>127635</xdr:colOff>
      <xdr:row>1</xdr:row>
      <xdr:rowOff>57149</xdr:rowOff>
    </xdr:from>
    <xdr:to>
      <xdr:col>5</xdr:col>
      <xdr:colOff>203834</xdr:colOff>
      <xdr:row>3</xdr:row>
      <xdr:rowOff>74294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24A1E85C-9CBE-4368-AA30-D99ED27DFE9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" y="255269"/>
          <a:ext cx="1958339" cy="16097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A6793-ACF0-4A96-BA03-202A09789768}">
  <sheetPr>
    <pageSetUpPr fitToPage="1"/>
  </sheetPr>
  <dimension ref="A1:J49"/>
  <sheetViews>
    <sheetView tabSelected="1" zoomScaleNormal="100" workbookViewId="0">
      <selection activeCell="M39" sqref="M39"/>
    </sheetView>
  </sheetViews>
  <sheetFormatPr baseColWidth="10" defaultColWidth="11.42578125" defaultRowHeight="15" x14ac:dyDescent="0.25"/>
  <cols>
    <col min="1" max="1" width="3.42578125" style="5" customWidth="1"/>
    <col min="2" max="2" width="3.140625" style="5" customWidth="1"/>
    <col min="3" max="3" width="11.28515625" style="5" customWidth="1"/>
    <col min="4" max="4" width="8.5703125" style="5" customWidth="1"/>
    <col min="5" max="5" width="7.5703125" style="5" customWidth="1"/>
    <col min="6" max="6" width="20.28515625" style="5" customWidth="1"/>
    <col min="7" max="7" width="71.7109375" style="5" customWidth="1"/>
    <col min="8" max="8" width="16.7109375" style="6" customWidth="1"/>
    <col min="9" max="9" width="4.7109375" style="5" hidden="1" customWidth="1"/>
    <col min="10" max="10" width="11.42578125" style="4" hidden="1" customWidth="1"/>
    <col min="11" max="12" width="11.42578125" style="5" customWidth="1"/>
    <col min="13" max="16384" width="11.42578125" style="5"/>
  </cols>
  <sheetData>
    <row r="1" spans="1:10" ht="15.75" customHeight="1" x14ac:dyDescent="0.25">
      <c r="A1" s="1"/>
      <c r="B1" s="2"/>
      <c r="C1" s="2"/>
      <c r="D1" s="2"/>
      <c r="E1" s="2"/>
      <c r="F1" s="2"/>
      <c r="G1" s="2"/>
      <c r="H1" s="3"/>
      <c r="I1" s="1"/>
    </row>
    <row r="2" spans="1:10" ht="95.45" customHeight="1" x14ac:dyDescent="0.25">
      <c r="A2" s="1"/>
      <c r="B2" s="2"/>
      <c r="C2" s="2"/>
      <c r="D2" s="2"/>
      <c r="E2" s="2"/>
      <c r="F2" s="2"/>
      <c r="G2" s="2"/>
      <c r="H2" s="3"/>
      <c r="I2" s="1"/>
    </row>
    <row r="3" spans="1:10" ht="30" customHeight="1" x14ac:dyDescent="0.25">
      <c r="A3" s="1"/>
      <c r="B3" s="2"/>
      <c r="C3" s="2"/>
      <c r="D3" s="2"/>
      <c r="E3" s="2"/>
      <c r="F3" s="2"/>
      <c r="G3" s="2"/>
      <c r="H3" s="3"/>
      <c r="I3" s="1"/>
    </row>
    <row r="4" spans="1:10" ht="32.25" customHeight="1" thickBot="1" x14ac:dyDescent="0.3">
      <c r="A4" s="1"/>
      <c r="B4" s="2"/>
      <c r="C4" s="2"/>
      <c r="D4" s="2"/>
      <c r="E4" s="2"/>
      <c r="F4" s="2"/>
      <c r="G4" s="2"/>
      <c r="H4" s="3"/>
      <c r="I4" s="1"/>
    </row>
    <row r="5" spans="1:10" s="9" customFormat="1" ht="17.25" thickTop="1" thickBot="1" x14ac:dyDescent="0.3">
      <c r="A5" s="7"/>
      <c r="B5" s="91" t="s">
        <v>15</v>
      </c>
      <c r="C5" s="92"/>
      <c r="D5" s="93"/>
      <c r="E5" s="93"/>
      <c r="F5" s="93"/>
      <c r="G5" s="93"/>
      <c r="H5" s="94"/>
      <c r="I5" s="7"/>
      <c r="J5" s="8"/>
    </row>
    <row r="6" spans="1:10" s="9" customFormat="1" ht="16.5" thickTop="1" x14ac:dyDescent="0.25">
      <c r="A6" s="7"/>
      <c r="B6" s="10"/>
      <c r="C6" s="11"/>
      <c r="D6" s="11"/>
      <c r="E6" s="11"/>
      <c r="F6" s="11"/>
      <c r="G6" s="11"/>
      <c r="H6" s="12"/>
      <c r="I6" s="7"/>
    </row>
    <row r="7" spans="1:10" s="9" customFormat="1" ht="15" customHeight="1" x14ac:dyDescent="0.25">
      <c r="A7" s="7"/>
      <c r="B7" s="13"/>
      <c r="C7" s="98" t="s">
        <v>2</v>
      </c>
      <c r="D7" s="99"/>
      <c r="E7" s="100"/>
      <c r="F7" s="101"/>
      <c r="G7" s="102"/>
      <c r="H7" s="103"/>
      <c r="I7" s="7"/>
    </row>
    <row r="8" spans="1:10" s="9" customFormat="1" ht="15.75" x14ac:dyDescent="0.25">
      <c r="A8" s="7"/>
      <c r="B8" s="13"/>
      <c r="C8" s="98" t="s">
        <v>18</v>
      </c>
      <c r="D8" s="99"/>
      <c r="E8" s="100"/>
      <c r="F8" s="101"/>
      <c r="G8" s="102"/>
      <c r="H8" s="103"/>
      <c r="I8" s="7"/>
      <c r="J8" s="8" t="s">
        <v>0</v>
      </c>
    </row>
    <row r="9" spans="1:10" s="9" customFormat="1" ht="15.75" x14ac:dyDescent="0.25">
      <c r="A9" s="7"/>
      <c r="B9" s="13"/>
      <c r="C9" s="98" t="s">
        <v>48</v>
      </c>
      <c r="D9" s="99"/>
      <c r="E9" s="100"/>
      <c r="F9" s="101"/>
      <c r="G9" s="102"/>
      <c r="H9" s="103"/>
      <c r="I9" s="7"/>
      <c r="J9" s="8" t="s">
        <v>1</v>
      </c>
    </row>
    <row r="10" spans="1:10" s="9" customFormat="1" ht="14.25" customHeight="1" x14ac:dyDescent="0.25">
      <c r="A10" s="7"/>
      <c r="B10" s="13"/>
      <c r="C10" s="98" t="s">
        <v>47</v>
      </c>
      <c r="D10" s="99"/>
      <c r="E10" s="100"/>
      <c r="F10" s="101"/>
      <c r="G10" s="102"/>
      <c r="H10" s="103"/>
      <c r="I10" s="7"/>
      <c r="J10" s="8"/>
    </row>
    <row r="11" spans="1:10" s="9" customFormat="1" ht="14.25" customHeight="1" x14ac:dyDescent="0.25">
      <c r="A11" s="7"/>
      <c r="B11" s="13"/>
      <c r="C11" s="98" t="s">
        <v>8</v>
      </c>
      <c r="D11" s="99"/>
      <c r="E11" s="100"/>
      <c r="F11" s="104">
        <f>SUM(H19,H27,H35,H44)</f>
        <v>0</v>
      </c>
      <c r="G11" s="105"/>
      <c r="H11" s="106"/>
      <c r="I11" s="7"/>
      <c r="J11" s="8"/>
    </row>
    <row r="12" spans="1:10" s="9" customFormat="1" ht="14.25" customHeight="1" thickBot="1" x14ac:dyDescent="0.3">
      <c r="A12" s="7"/>
      <c r="B12" s="13"/>
      <c r="C12" s="36"/>
      <c r="D12" s="11"/>
      <c r="E12" s="11"/>
      <c r="F12" s="11"/>
      <c r="G12" s="11"/>
      <c r="H12" s="14"/>
      <c r="I12" s="7"/>
      <c r="J12" s="8"/>
    </row>
    <row r="13" spans="1:10" s="19" customFormat="1" ht="17.25" thickTop="1" thickBot="1" x14ac:dyDescent="0.3">
      <c r="A13" s="15"/>
      <c r="B13" s="16"/>
      <c r="C13" s="17" t="s">
        <v>14</v>
      </c>
      <c r="D13" s="58" t="s">
        <v>17</v>
      </c>
      <c r="E13" s="65"/>
      <c r="F13" s="58" t="s">
        <v>49</v>
      </c>
      <c r="G13" s="72"/>
      <c r="H13" s="62" t="s">
        <v>16</v>
      </c>
      <c r="I13" s="15"/>
      <c r="J13" s="18"/>
    </row>
    <row r="14" spans="1:10" s="19" customFormat="1" ht="17.25" customHeight="1" thickTop="1" thickBot="1" x14ac:dyDescent="0.3">
      <c r="A14" s="15"/>
      <c r="B14" s="16"/>
      <c r="C14" s="17" t="s">
        <v>3</v>
      </c>
      <c r="D14" s="66"/>
      <c r="E14" s="67"/>
      <c r="F14" s="109"/>
      <c r="G14" s="110"/>
      <c r="H14" s="97"/>
      <c r="I14" s="15"/>
      <c r="J14" s="18"/>
    </row>
    <row r="15" spans="1:10" s="19" customFormat="1" ht="18" hidden="1" customHeight="1" thickTop="1" thickBot="1" x14ac:dyDescent="0.3">
      <c r="A15" s="15"/>
      <c r="B15" s="16"/>
      <c r="C15" s="17" t="s">
        <v>4</v>
      </c>
      <c r="D15" s="107"/>
      <c r="E15" s="108"/>
      <c r="F15" s="95" t="s">
        <v>7</v>
      </c>
      <c r="G15" s="96"/>
      <c r="H15" s="20">
        <f>1*J15</f>
        <v>0</v>
      </c>
      <c r="I15" s="15"/>
      <c r="J15" s="18">
        <f>IF(D15=$J$8,1,0)</f>
        <v>0</v>
      </c>
    </row>
    <row r="16" spans="1:10" s="19" customFormat="1" ht="25.15" customHeight="1" thickTop="1" thickBot="1" x14ac:dyDescent="0.3">
      <c r="A16" s="15"/>
      <c r="B16" s="16"/>
      <c r="C16" s="44" t="s">
        <v>4</v>
      </c>
      <c r="D16" s="68"/>
      <c r="E16" s="69"/>
      <c r="F16" s="64" t="s">
        <v>24</v>
      </c>
      <c r="G16" s="64"/>
      <c r="H16" s="38">
        <f t="shared" ref="H16:H18" si="0">J16</f>
        <v>0</v>
      </c>
      <c r="I16" s="15"/>
      <c r="J16" s="18">
        <f>IF(D16=$J$8,3,0)</f>
        <v>0</v>
      </c>
    </row>
    <row r="17" spans="1:10" s="19" customFormat="1" ht="24.6" customHeight="1" thickBot="1" x14ac:dyDescent="0.3">
      <c r="A17" s="15"/>
      <c r="B17" s="16"/>
      <c r="C17" s="44" t="s">
        <v>22</v>
      </c>
      <c r="D17" s="45"/>
      <c r="E17" s="46"/>
      <c r="F17" s="64" t="s">
        <v>25</v>
      </c>
      <c r="G17" s="64"/>
      <c r="H17" s="40">
        <f t="shared" si="0"/>
        <v>0</v>
      </c>
      <c r="I17" s="15"/>
      <c r="J17" s="18">
        <f t="shared" ref="J17" si="1">IF(D17=$J$8,2,0)</f>
        <v>0</v>
      </c>
    </row>
    <row r="18" spans="1:10" s="19" customFormat="1" ht="24" customHeight="1" thickBot="1" x14ac:dyDescent="0.3">
      <c r="A18" s="15"/>
      <c r="B18" s="16"/>
      <c r="C18" s="44" t="s">
        <v>23</v>
      </c>
      <c r="D18" s="45"/>
      <c r="E18" s="46"/>
      <c r="F18" s="64" t="s">
        <v>50</v>
      </c>
      <c r="G18" s="64"/>
      <c r="H18" s="40">
        <f t="shared" si="0"/>
        <v>0</v>
      </c>
      <c r="I18" s="15"/>
      <c r="J18" s="18">
        <f>IF(D18=$J$8,4,0)</f>
        <v>0</v>
      </c>
    </row>
    <row r="19" spans="1:10" s="19" customFormat="1" ht="21" customHeight="1" thickBot="1" x14ac:dyDescent="0.3">
      <c r="A19" s="15"/>
      <c r="B19" s="16"/>
      <c r="C19" s="21"/>
      <c r="D19" s="22"/>
      <c r="E19" s="22"/>
      <c r="F19" s="89" t="s">
        <v>11</v>
      </c>
      <c r="G19" s="89"/>
      <c r="H19" s="34">
        <f>IF(J19&gt;9,9,J19)</f>
        <v>0</v>
      </c>
      <c r="I19" s="15"/>
      <c r="J19" s="18">
        <f>SUM(J15:J18)</f>
        <v>0</v>
      </c>
    </row>
    <row r="20" spans="1:10" s="19" customFormat="1" ht="24.75" customHeight="1" thickTop="1" thickBot="1" x14ac:dyDescent="0.3">
      <c r="A20" s="15"/>
      <c r="B20" s="16"/>
      <c r="C20" s="23"/>
      <c r="D20" s="24"/>
      <c r="E20" s="24"/>
      <c r="F20" s="25"/>
      <c r="G20" s="25"/>
      <c r="H20" s="33"/>
      <c r="I20" s="15"/>
      <c r="J20" s="18"/>
    </row>
    <row r="21" spans="1:10" s="19" customFormat="1" ht="20.25" customHeight="1" thickTop="1" thickBot="1" x14ac:dyDescent="0.3">
      <c r="A21" s="15"/>
      <c r="B21" s="16"/>
      <c r="C21" s="17" t="s">
        <v>14</v>
      </c>
      <c r="D21" s="58" t="s">
        <v>21</v>
      </c>
      <c r="E21" s="65"/>
      <c r="F21" s="58" t="s">
        <v>26</v>
      </c>
      <c r="G21" s="72"/>
      <c r="H21" s="62" t="s">
        <v>16</v>
      </c>
      <c r="I21" s="15"/>
      <c r="J21" s="18"/>
    </row>
    <row r="22" spans="1:10" s="19" customFormat="1" ht="10.5" customHeight="1" thickTop="1" x14ac:dyDescent="0.25">
      <c r="A22" s="15"/>
      <c r="B22" s="16"/>
      <c r="C22" s="81" t="s">
        <v>5</v>
      </c>
      <c r="D22" s="79"/>
      <c r="E22" s="80"/>
      <c r="F22" s="73"/>
      <c r="G22" s="74"/>
      <c r="H22" s="77"/>
      <c r="I22" s="15"/>
      <c r="J22" s="18"/>
    </row>
    <row r="23" spans="1:10" s="19" customFormat="1" ht="9.75" customHeight="1" thickBot="1" x14ac:dyDescent="0.3">
      <c r="A23" s="15"/>
      <c r="B23" s="16"/>
      <c r="C23" s="82"/>
      <c r="D23" s="66"/>
      <c r="E23" s="67"/>
      <c r="F23" s="75"/>
      <c r="G23" s="76"/>
      <c r="H23" s="78"/>
      <c r="I23" s="15"/>
      <c r="J23" s="18"/>
    </row>
    <row r="24" spans="1:10" s="19" customFormat="1" ht="43.9" customHeight="1" thickTop="1" thickBot="1" x14ac:dyDescent="0.3">
      <c r="A24" s="15"/>
      <c r="B24" s="16"/>
      <c r="C24" s="37" t="s">
        <v>6</v>
      </c>
      <c r="D24" s="68"/>
      <c r="E24" s="68"/>
      <c r="F24" s="70" t="s">
        <v>51</v>
      </c>
      <c r="G24" s="71"/>
      <c r="H24" s="38">
        <f>J24</f>
        <v>0</v>
      </c>
      <c r="I24" s="1"/>
      <c r="J24" s="4">
        <f>D24*1.5</f>
        <v>0</v>
      </c>
    </row>
    <row r="25" spans="1:10" s="19" customFormat="1" ht="22.15" customHeight="1" thickBot="1" x14ac:dyDescent="0.3">
      <c r="A25" s="15"/>
      <c r="B25" s="16"/>
      <c r="C25" s="39" t="s">
        <v>19</v>
      </c>
      <c r="D25" s="45"/>
      <c r="E25" s="45"/>
      <c r="F25" s="56" t="s">
        <v>52</v>
      </c>
      <c r="G25" s="57"/>
      <c r="H25" s="40">
        <f>J25</f>
        <v>0</v>
      </c>
      <c r="I25" s="1"/>
      <c r="J25" s="4">
        <f t="shared" ref="J25" si="2">D25*1.5</f>
        <v>0</v>
      </c>
    </row>
    <row r="26" spans="1:10" s="19" customFormat="1" ht="22.15" customHeight="1" thickBot="1" x14ac:dyDescent="0.3">
      <c r="A26" s="15"/>
      <c r="B26" s="16"/>
      <c r="C26" s="39" t="s">
        <v>27</v>
      </c>
      <c r="D26" s="45"/>
      <c r="E26" s="45"/>
      <c r="F26" s="56" t="s">
        <v>55</v>
      </c>
      <c r="G26" s="57"/>
      <c r="H26" s="40">
        <f>J26</f>
        <v>0</v>
      </c>
      <c r="I26" s="1"/>
      <c r="J26" s="4">
        <f>D26*1</f>
        <v>0</v>
      </c>
    </row>
    <row r="27" spans="1:10" s="19" customFormat="1" ht="21" customHeight="1" thickBot="1" x14ac:dyDescent="0.3">
      <c r="A27" s="15"/>
      <c r="B27" s="16"/>
      <c r="C27" s="83" t="s">
        <v>12</v>
      </c>
      <c r="D27" s="84"/>
      <c r="E27" s="84"/>
      <c r="F27" s="84"/>
      <c r="G27" s="85"/>
      <c r="H27" s="34">
        <f>IF(J27&gt;82,82,J27)</f>
        <v>0</v>
      </c>
      <c r="I27" s="15"/>
      <c r="J27" s="18">
        <f>SUM(J24:J26)</f>
        <v>0</v>
      </c>
    </row>
    <row r="28" spans="1:10" s="19" customFormat="1" ht="21" customHeight="1" thickTop="1" thickBot="1" x14ac:dyDescent="0.3">
      <c r="A28" s="15"/>
      <c r="B28" s="16"/>
      <c r="C28" s="35"/>
      <c r="D28" s="24"/>
      <c r="E28" s="24"/>
      <c r="F28" s="25"/>
      <c r="G28" s="35"/>
      <c r="H28" s="26"/>
      <c r="I28" s="15"/>
      <c r="J28" s="18"/>
    </row>
    <row r="29" spans="1:10" s="19" customFormat="1" ht="21" customHeight="1" thickTop="1" thickBot="1" x14ac:dyDescent="0.3">
      <c r="A29" s="15"/>
      <c r="B29" s="16"/>
      <c r="C29" s="17" t="s">
        <v>14</v>
      </c>
      <c r="D29" s="58" t="s">
        <v>17</v>
      </c>
      <c r="E29" s="59"/>
      <c r="F29" s="58" t="s">
        <v>28</v>
      </c>
      <c r="G29" s="59"/>
      <c r="H29" s="62" t="s">
        <v>16</v>
      </c>
      <c r="I29" s="15"/>
      <c r="J29" s="18"/>
    </row>
    <row r="30" spans="1:10" s="19" customFormat="1" ht="21" customHeight="1" thickTop="1" thickBot="1" x14ac:dyDescent="0.3">
      <c r="A30" s="15"/>
      <c r="B30" s="16"/>
      <c r="C30" s="43" t="s">
        <v>9</v>
      </c>
      <c r="D30" s="60"/>
      <c r="E30" s="61"/>
      <c r="F30" s="60"/>
      <c r="G30" s="61"/>
      <c r="H30" s="63"/>
      <c r="I30" s="15"/>
      <c r="J30" s="18"/>
    </row>
    <row r="31" spans="1:10" s="19" customFormat="1" ht="21" customHeight="1" thickBot="1" x14ac:dyDescent="0.3">
      <c r="A31" s="15"/>
      <c r="B31" s="16"/>
      <c r="C31" s="44" t="s">
        <v>10</v>
      </c>
      <c r="D31" s="45"/>
      <c r="E31" s="45"/>
      <c r="F31" s="64" t="s">
        <v>32</v>
      </c>
      <c r="G31" s="64"/>
      <c r="H31" s="40">
        <f>1*J31</f>
        <v>0</v>
      </c>
      <c r="I31" s="15"/>
      <c r="J31" s="18">
        <f>IF(D31=$J$8,0.5,0)</f>
        <v>0</v>
      </c>
    </row>
    <row r="32" spans="1:10" s="19" customFormat="1" ht="21" customHeight="1" thickBot="1" x14ac:dyDescent="0.3">
      <c r="A32" s="15"/>
      <c r="B32" s="16"/>
      <c r="C32" s="44" t="s">
        <v>20</v>
      </c>
      <c r="D32" s="45"/>
      <c r="E32" s="45"/>
      <c r="F32" s="64" t="s">
        <v>33</v>
      </c>
      <c r="G32" s="64"/>
      <c r="H32" s="40">
        <f t="shared" ref="H32:H34" si="3">J32</f>
        <v>0</v>
      </c>
      <c r="I32" s="15"/>
      <c r="J32" s="18">
        <f>IF(D32=$J$8,1,0)</f>
        <v>0</v>
      </c>
    </row>
    <row r="33" spans="1:10" s="19" customFormat="1" ht="21" customHeight="1" thickBot="1" x14ac:dyDescent="0.3">
      <c r="A33" s="15"/>
      <c r="B33" s="16"/>
      <c r="C33" s="44" t="s">
        <v>30</v>
      </c>
      <c r="D33" s="45"/>
      <c r="E33" s="45"/>
      <c r="F33" s="64" t="s">
        <v>34</v>
      </c>
      <c r="G33" s="64"/>
      <c r="H33" s="40">
        <f t="shared" si="3"/>
        <v>0</v>
      </c>
      <c r="I33" s="15"/>
      <c r="J33" s="18">
        <f>IF(D33=$J$8,2,0)</f>
        <v>0</v>
      </c>
    </row>
    <row r="34" spans="1:10" s="19" customFormat="1" ht="21" customHeight="1" thickBot="1" x14ac:dyDescent="0.3">
      <c r="A34" s="15"/>
      <c r="B34" s="16"/>
      <c r="C34" s="44" t="s">
        <v>31</v>
      </c>
      <c r="D34" s="45"/>
      <c r="E34" s="45"/>
      <c r="F34" s="64" t="s">
        <v>35</v>
      </c>
      <c r="G34" s="64"/>
      <c r="H34" s="40">
        <f t="shared" si="3"/>
        <v>0</v>
      </c>
      <c r="I34" s="15"/>
      <c r="J34" s="18">
        <f t="shared" ref="J34" si="4">IF(D34=$J$8,3,0)</f>
        <v>0</v>
      </c>
    </row>
    <row r="35" spans="1:10" s="19" customFormat="1" ht="21" customHeight="1" thickBot="1" x14ac:dyDescent="0.3">
      <c r="A35" s="15"/>
      <c r="B35" s="16"/>
      <c r="C35" s="21"/>
      <c r="D35" s="22"/>
      <c r="E35" s="22"/>
      <c r="F35" s="89" t="s">
        <v>29</v>
      </c>
      <c r="G35" s="90"/>
      <c r="H35" s="34">
        <f>MAX(H31:H34)</f>
        <v>0</v>
      </c>
      <c r="I35" s="15"/>
      <c r="J35" s="18">
        <f>SUM(J31:J34)</f>
        <v>0</v>
      </c>
    </row>
    <row r="36" spans="1:10" s="19" customFormat="1" ht="21" customHeight="1" thickTop="1" thickBot="1" x14ac:dyDescent="0.3">
      <c r="A36" s="15"/>
      <c r="B36" s="16"/>
      <c r="C36" s="42"/>
      <c r="D36" s="24"/>
      <c r="E36" s="24"/>
      <c r="F36" s="41"/>
      <c r="G36" s="41"/>
      <c r="H36" s="26"/>
      <c r="I36" s="15"/>
      <c r="J36" s="18"/>
    </row>
    <row r="37" spans="1:10" s="19" customFormat="1" ht="24" customHeight="1" thickTop="1" thickBot="1" x14ac:dyDescent="0.3">
      <c r="A37" s="15"/>
      <c r="B37" s="16"/>
      <c r="C37" s="17" t="s">
        <v>14</v>
      </c>
      <c r="D37" s="86" t="s">
        <v>46</v>
      </c>
      <c r="E37" s="86"/>
      <c r="F37" s="87" t="s">
        <v>54</v>
      </c>
      <c r="G37" s="87"/>
      <c r="H37" s="62" t="s">
        <v>16</v>
      </c>
      <c r="I37" s="15"/>
      <c r="J37" s="18"/>
    </row>
    <row r="38" spans="1:10" s="19" customFormat="1" ht="20.25" customHeight="1" thickTop="1" thickBot="1" x14ac:dyDescent="0.3">
      <c r="A38" s="15"/>
      <c r="B38" s="16"/>
      <c r="C38" s="43" t="s">
        <v>36</v>
      </c>
      <c r="D38" s="77"/>
      <c r="E38" s="77"/>
      <c r="F38" s="88"/>
      <c r="G38" s="88"/>
      <c r="H38" s="88"/>
      <c r="I38" s="15"/>
      <c r="J38" s="18"/>
    </row>
    <row r="39" spans="1:10" s="19" customFormat="1" ht="32.25" customHeight="1" thickBot="1" x14ac:dyDescent="0.3">
      <c r="A39" s="15"/>
      <c r="B39" s="16"/>
      <c r="C39" s="39" t="s">
        <v>37</v>
      </c>
      <c r="D39" s="45"/>
      <c r="E39" s="45"/>
      <c r="F39" s="56" t="s">
        <v>45</v>
      </c>
      <c r="G39" s="57"/>
      <c r="H39" s="40">
        <f>J39</f>
        <v>0</v>
      </c>
      <c r="I39" s="1"/>
      <c r="J39" s="4">
        <f>D39*0.2</f>
        <v>0</v>
      </c>
    </row>
    <row r="40" spans="1:10" s="19" customFormat="1" ht="32.25" customHeight="1" thickBot="1" x14ac:dyDescent="0.3">
      <c r="A40" s="15"/>
      <c r="B40" s="16"/>
      <c r="C40" s="39" t="s">
        <v>38</v>
      </c>
      <c r="D40" s="45"/>
      <c r="E40" s="46"/>
      <c r="F40" s="47" t="s">
        <v>42</v>
      </c>
      <c r="G40" s="48"/>
      <c r="H40" s="40">
        <f>J40</f>
        <v>0</v>
      </c>
      <c r="I40" s="15"/>
      <c r="J40" s="4">
        <f>D40*0.1</f>
        <v>0</v>
      </c>
    </row>
    <row r="41" spans="1:10" s="19" customFormat="1" ht="32.25" customHeight="1" thickBot="1" x14ac:dyDescent="0.3">
      <c r="A41" s="15"/>
      <c r="B41" s="16"/>
      <c r="C41" s="39" t="s">
        <v>39</v>
      </c>
      <c r="D41" s="45"/>
      <c r="E41" s="46"/>
      <c r="F41" s="47" t="s">
        <v>43</v>
      </c>
      <c r="G41" s="48"/>
      <c r="H41" s="40">
        <f>J41</f>
        <v>0</v>
      </c>
      <c r="I41" s="15"/>
      <c r="J41" s="4">
        <f>D41*0.5</f>
        <v>0</v>
      </c>
    </row>
    <row r="42" spans="1:10" s="19" customFormat="1" ht="32.25" customHeight="1" thickBot="1" x14ac:dyDescent="0.3">
      <c r="A42" s="15"/>
      <c r="B42" s="16"/>
      <c r="C42" s="39" t="s">
        <v>40</v>
      </c>
      <c r="D42" s="45"/>
      <c r="E42" s="45"/>
      <c r="F42" s="47" t="s">
        <v>44</v>
      </c>
      <c r="G42" s="48"/>
      <c r="H42" s="40">
        <f>J42</f>
        <v>0</v>
      </c>
      <c r="I42" s="15"/>
      <c r="J42" s="18">
        <f>IF(D42=$J$8,1,0)</f>
        <v>0</v>
      </c>
    </row>
    <row r="43" spans="1:10" s="19" customFormat="1" ht="32.25" customHeight="1" thickBot="1" x14ac:dyDescent="0.3">
      <c r="A43" s="15"/>
      <c r="B43" s="16"/>
      <c r="C43" s="39" t="s">
        <v>41</v>
      </c>
      <c r="D43" s="45"/>
      <c r="E43" s="46"/>
      <c r="F43" s="47" t="s">
        <v>53</v>
      </c>
      <c r="G43" s="48"/>
      <c r="H43" s="40">
        <f>J43</f>
        <v>0</v>
      </c>
      <c r="I43" s="15"/>
      <c r="J43" s="4">
        <f>D43*0.5</f>
        <v>0</v>
      </c>
    </row>
    <row r="44" spans="1:10" s="19" customFormat="1" ht="22.5" customHeight="1" thickBot="1" x14ac:dyDescent="0.3">
      <c r="A44" s="15"/>
      <c r="B44" s="16"/>
      <c r="C44" s="83"/>
      <c r="D44" s="84"/>
      <c r="E44" s="84"/>
      <c r="F44" s="84"/>
      <c r="G44" s="85"/>
      <c r="H44" s="34">
        <f>IF(J44&gt;6,6,J44)</f>
        <v>0</v>
      </c>
      <c r="I44" s="15"/>
      <c r="J44" s="18">
        <f>SUM(J39:J43)</f>
        <v>0</v>
      </c>
    </row>
    <row r="45" spans="1:10" s="19" customFormat="1" ht="19.5" customHeight="1" thickTop="1" thickBot="1" x14ac:dyDescent="0.3">
      <c r="A45" s="15"/>
      <c r="B45" s="16"/>
      <c r="C45" s="27"/>
      <c r="D45" s="28"/>
      <c r="E45" s="24"/>
      <c r="F45" s="24"/>
      <c r="G45" s="25"/>
      <c r="H45" s="29"/>
      <c r="I45" s="15"/>
      <c r="J45" s="18"/>
    </row>
    <row r="46" spans="1:10" s="19" customFormat="1" ht="24.75" customHeight="1" thickTop="1" thickBot="1" x14ac:dyDescent="0.3">
      <c r="A46" s="15"/>
      <c r="B46" s="16"/>
      <c r="C46" s="53" t="s">
        <v>13</v>
      </c>
      <c r="D46" s="54"/>
      <c r="E46" s="54"/>
      <c r="F46" s="54"/>
      <c r="G46" s="55"/>
      <c r="H46" s="30">
        <f>H19+H27+H44+H35</f>
        <v>0</v>
      </c>
      <c r="I46" s="15"/>
      <c r="J46" s="18"/>
    </row>
    <row r="47" spans="1:10" s="19" customFormat="1" ht="10.5" customHeight="1" thickTop="1" thickBot="1" x14ac:dyDescent="0.3">
      <c r="A47" s="15"/>
      <c r="B47" s="49"/>
      <c r="C47" s="50"/>
      <c r="D47" s="51"/>
      <c r="E47" s="51"/>
      <c r="F47" s="51"/>
      <c r="G47" s="51"/>
      <c r="H47" s="52"/>
      <c r="I47" s="15"/>
      <c r="J47" s="18"/>
    </row>
    <row r="48" spans="1:10" s="19" customFormat="1" ht="16.5" thickTop="1" x14ac:dyDescent="0.25">
      <c r="A48" s="15"/>
      <c r="B48" s="15"/>
      <c r="C48" s="15"/>
      <c r="D48" s="15"/>
      <c r="E48" s="15"/>
      <c r="F48" s="15"/>
      <c r="G48" s="15"/>
      <c r="H48" s="31"/>
      <c r="I48" s="15"/>
      <c r="J48" s="18"/>
    </row>
    <row r="49" spans="8:10" s="19" customFormat="1" ht="15.75" x14ac:dyDescent="0.25">
      <c r="H49" s="32"/>
      <c r="J49" s="18"/>
    </row>
  </sheetData>
  <sheetProtection algorithmName="SHA-512" hashValue="nCes/KHKNU3gc8XZQDxMOHgFVbmcLv8eMUsQfY98LBtmuThTJjlNI3difSFo0eCoCl2L4hJvbmH+/6gPsH8PCg==" saltValue="NvCkPfwAzFAcRagCMNpltw==" spinCount="100000" sheet="1" objects="1" scenarios="1"/>
  <mergeCells count="62">
    <mergeCell ref="B5:H5"/>
    <mergeCell ref="F15:G15"/>
    <mergeCell ref="F19:G19"/>
    <mergeCell ref="H13:H14"/>
    <mergeCell ref="C7:E7"/>
    <mergeCell ref="C8:E8"/>
    <mergeCell ref="C9:E9"/>
    <mergeCell ref="C10:E10"/>
    <mergeCell ref="F7:H7"/>
    <mergeCell ref="F8:H8"/>
    <mergeCell ref="F9:H9"/>
    <mergeCell ref="F10:H10"/>
    <mergeCell ref="C11:E11"/>
    <mergeCell ref="F11:H11"/>
    <mergeCell ref="D15:E15"/>
    <mergeCell ref="F13:G14"/>
    <mergeCell ref="H21:H23"/>
    <mergeCell ref="D21:E23"/>
    <mergeCell ref="C22:C23"/>
    <mergeCell ref="C44:G44"/>
    <mergeCell ref="F39:G39"/>
    <mergeCell ref="C27:G27"/>
    <mergeCell ref="D37:E38"/>
    <mergeCell ref="F37:G38"/>
    <mergeCell ref="H37:H38"/>
    <mergeCell ref="D39:E39"/>
    <mergeCell ref="F33:G33"/>
    <mergeCell ref="D34:E34"/>
    <mergeCell ref="F34:G34"/>
    <mergeCell ref="F35:G35"/>
    <mergeCell ref="D41:E41"/>
    <mergeCell ref="D42:E42"/>
    <mergeCell ref="D13:E14"/>
    <mergeCell ref="D16:E16"/>
    <mergeCell ref="F16:G16"/>
    <mergeCell ref="F24:G24"/>
    <mergeCell ref="D24:E24"/>
    <mergeCell ref="F21:G23"/>
    <mergeCell ref="D17:E17"/>
    <mergeCell ref="D18:E18"/>
    <mergeCell ref="F17:G17"/>
    <mergeCell ref="F18:G18"/>
    <mergeCell ref="H29:H30"/>
    <mergeCell ref="D31:E31"/>
    <mergeCell ref="F31:G31"/>
    <mergeCell ref="D32:E32"/>
    <mergeCell ref="F32:G32"/>
    <mergeCell ref="D25:E25"/>
    <mergeCell ref="F25:G25"/>
    <mergeCell ref="D40:E40"/>
    <mergeCell ref="F40:G40"/>
    <mergeCell ref="D26:E26"/>
    <mergeCell ref="F26:G26"/>
    <mergeCell ref="D29:E30"/>
    <mergeCell ref="F29:G30"/>
    <mergeCell ref="D33:E33"/>
    <mergeCell ref="D43:E43"/>
    <mergeCell ref="F41:G41"/>
    <mergeCell ref="F42:G42"/>
    <mergeCell ref="F43:G43"/>
    <mergeCell ref="B47:H47"/>
    <mergeCell ref="C46:G46"/>
  </mergeCells>
  <dataValidations count="1">
    <dataValidation type="list" allowBlank="1" showInputMessage="1" showErrorMessage="1" sqref="D15:E18 D31:E34 D42:E42" xr:uid="{709FF821-8CDA-42C3-B49B-EFC019DE8EB3}">
      <formula1>$J$7:$J$9</formula1>
    </dataValidation>
  </dataValidations>
  <pageMargins left="0.39370078740157483" right="0.39370078740157483" top="0.74803149606299213" bottom="0.74803149606299213" header="0.31496062992125984" footer="0.31496062992125984"/>
  <pageSetup paperSize="9"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MASA SANTAMARIA</dc:creator>
  <cp:lastModifiedBy>JOSE ANTONIO MASA SANTAMARIA</cp:lastModifiedBy>
  <cp:lastPrinted>2024-06-21T12:43:51Z</cp:lastPrinted>
  <dcterms:created xsi:type="dcterms:W3CDTF">2022-03-16T12:07:19Z</dcterms:created>
  <dcterms:modified xsi:type="dcterms:W3CDTF">2024-09-17T07:50:34Z</dcterms:modified>
</cp:coreProperties>
</file>