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0 PROCESOS SELECCION\BOLSAS DE EMPLEO\BE Centro Idiomas 2025\BEPRFALE2504\web\"/>
    </mc:Choice>
  </mc:AlternateContent>
  <xr:revisionPtr revIDLastSave="0" documentId="13_ncr:1_{E294ACA1-5E3A-44D3-A36E-9E962FB82F5B}" xr6:coauthVersionLast="36" xr6:coauthVersionMax="36" xr10:uidLastSave="{00000000-0000-0000-0000-000000000000}"/>
  <bookViews>
    <workbookView xWindow="0" yWindow="0" windowWidth="28800" windowHeight="11328" xr2:uid="{112853C9-DF0D-4C4D-A6E5-BC70BB454B9F}"/>
  </bookViews>
  <sheets>
    <sheet name="Hoja1" sheetId="1" r:id="rId1"/>
  </sheets>
  <definedNames>
    <definedName name="_xlnm.Print_Area" localSheetId="0">Hoja1!$B$1:$H$42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H38" i="1" s="1"/>
  <c r="J37" i="1"/>
  <c r="H37" i="1" s="1"/>
  <c r="J31" i="1"/>
  <c r="H31" i="1" s="1"/>
  <c r="J30" i="1"/>
  <c r="H30" i="1" s="1"/>
  <c r="J29" i="1"/>
  <c r="H29" i="1" s="1"/>
  <c r="J28" i="1"/>
  <c r="H28" i="1" s="1"/>
  <c r="J27" i="1"/>
  <c r="H27" i="1" s="1"/>
  <c r="J26" i="1"/>
  <c r="H26" i="1" s="1"/>
  <c r="J25" i="1"/>
  <c r="H25" i="1" s="1"/>
  <c r="J24" i="1"/>
  <c r="H24" i="1" s="1"/>
  <c r="J18" i="1"/>
  <c r="H18" i="1" s="1"/>
  <c r="J17" i="1"/>
  <c r="H17" i="1" s="1"/>
  <c r="J16" i="1"/>
  <c r="J46" i="1"/>
  <c r="K24" i="1" l="1"/>
  <c r="J32" i="1" l="1"/>
  <c r="H32" i="1" s="1"/>
  <c r="K31" i="1" l="1"/>
  <c r="K38" i="1"/>
  <c r="J23" i="1"/>
  <c r="H23" i="1" s="1"/>
  <c r="K37" i="1" l="1"/>
  <c r="J36" i="1"/>
  <c r="H36" i="1" s="1"/>
  <c r="J39" i="1" l="1"/>
  <c r="H39" i="1" s="1"/>
  <c r="H16" i="1" l="1"/>
  <c r="J15" i="1" l="1"/>
  <c r="H15" i="1" l="1"/>
  <c r="J19" i="1"/>
  <c r="H19" i="1" s="1"/>
  <c r="H41" i="1" s="1"/>
  <c r="F11" i="1" s="1"/>
</calcChain>
</file>

<file path=xl/sharedStrings.xml><?xml version="1.0" encoding="utf-8"?>
<sst xmlns="http://schemas.openxmlformats.org/spreadsheetml/2006/main" count="59" uniqueCount="49">
  <si>
    <t>SI</t>
  </si>
  <si>
    <t>NO</t>
  </si>
  <si>
    <t>Nombre y apellidos:</t>
  </si>
  <si>
    <t>email:</t>
  </si>
  <si>
    <t>teléfono de contacto:</t>
  </si>
  <si>
    <t>M1</t>
  </si>
  <si>
    <t>M1a</t>
  </si>
  <si>
    <t>NIF/NIE/PASAPORTE:</t>
  </si>
  <si>
    <t>Por titulación de FP de grado medio en un área administrativa, 1 punto</t>
  </si>
  <si>
    <t>Total Autobaremo</t>
  </si>
  <si>
    <t>Puntuación</t>
  </si>
  <si>
    <t>Código</t>
  </si>
  <si>
    <t>M2</t>
  </si>
  <si>
    <t>M2a</t>
  </si>
  <si>
    <t>Tabla autobaremación: a rellenar solo las casillas sombreadas</t>
  </si>
  <si>
    <t>M3</t>
  </si>
  <si>
    <t>M3a</t>
  </si>
  <si>
    <t>Nº meses</t>
  </si>
  <si>
    <t>M3b</t>
  </si>
  <si>
    <t>M2b</t>
  </si>
  <si>
    <t>Méritos profesionales | Máximo 60 puntos</t>
  </si>
  <si>
    <t>1 punto por cada mes de experiencia docente en el idioma ALEMÁN con la categoría de profesor/docente del Centro de Idiomas y Formación de la UVa, a través de la Fundación Universidad de Valladolid (incluye antigua Fundación General de la Universidad de Valladolid)</t>
  </si>
  <si>
    <t>0,8333 puntos por mes de experiencia docente en el idioma ALEMÁN con la categoría de profesor/docente en Universidades Públicas o entidades dependientes, Escuelas Oficiales de Idiomas u otras entidades del sector público incluidas en el ámbito del artículo 2 de la Ley 40/2015, de 1 de octubre, de Régimen Jurídico del Sector Público.</t>
  </si>
  <si>
    <t>0,67 puntos por cada mes de experiencia docente en el idioma ALEMÁN con la categoría de profesor/docente en entidades del sector privado o no incluidas en el ámbito del artículo 2 de la Ley 40/2015, de 1 de octubre, de Régimen Jurídico del Sector Público.</t>
  </si>
  <si>
    <t>M1b</t>
  </si>
  <si>
    <t>M1c</t>
  </si>
  <si>
    <t>Formación Académica. Máximo 30 puntos</t>
  </si>
  <si>
    <t>M2c</t>
  </si>
  <si>
    <t>M2d</t>
  </si>
  <si>
    <t>M2e</t>
  </si>
  <si>
    <t>M2f</t>
  </si>
  <si>
    <t>M2g</t>
  </si>
  <si>
    <t>M2h</t>
  </si>
  <si>
    <t>Por cada titulación académica oficial adecuada al idioma ALEMÁN totalmente o titulación académica oficial obtenida en el extranjero impartida en el idioma ALEMÁN: 15 puntos.</t>
  </si>
  <si>
    <t>Por cada titulación académica adecuada a algún área de conocimiento afín al idioma ALEMÁN en primer nivel de afinidad: 10 puntos.</t>
  </si>
  <si>
    <t>Por cada titulación académica adecuada a algún área de conocimiento afín al idioma ALEMÁN en segundo nivel de afinidad: 5 puntos.</t>
  </si>
  <si>
    <t>Por otras titulaciones académicas no afines: 2 puntos.</t>
  </si>
  <si>
    <t>Por estudios de postgrado adecuados a la plaza: Máster, CAP: 10 puntos</t>
  </si>
  <si>
    <t>Por titulación de postgrado directamente relacionada con el perfil de la plaza ofertada: 5 puntos.</t>
  </si>
  <si>
    <t>Por la acreditación de la competencia lingüística en idioma ALEMÁN necesaria para el ejercicio del puesto o acreditación oficial reconocida de ALEMÁN obtenida en el extranjero
Nivel C2 o equivalente: 10 puntos.</t>
  </si>
  <si>
    <t>Nº  ó SI/NO</t>
  </si>
  <si>
    <t>Por la acreditación de la competencia lingüística en idioma ALEMÁN necesaria para el ejercicio del puesto o acreditación oficial reconocida de ALEMÁN obtenida en el extranjero
Nivel C1 o equivalente: 5 puntos.</t>
  </si>
  <si>
    <t>Total Méritos profesionales</t>
  </si>
  <si>
    <t>Total Formación Académica</t>
  </si>
  <si>
    <t>Nº publicaciones / Nº meses</t>
  </si>
  <si>
    <t>Participación en congresos, jornadas formativas impartidas como ponente adecuadas al perfil de la plaza ofertada, que tengan una duración mínima de 3 horas: 2 puntos por cada participación.</t>
  </si>
  <si>
    <t>0,1666 puntos por cada mes de participación en proyectos de innovación docente o proyectos de investigación relacionados con el perfil de la plaza ofertada</t>
  </si>
  <si>
    <t>Otros méritos. Máximo 10 puntos</t>
  </si>
  <si>
    <t>Total Otros méritos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</si>
</sst>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M Sans"/>
    </font>
    <font>
      <b/>
      <sz val="11"/>
      <color theme="1"/>
      <name val="DM Sans"/>
    </font>
    <font>
      <b/>
      <sz val="18"/>
      <color theme="1"/>
      <name val="DM Sans"/>
    </font>
    <font>
      <b/>
      <sz val="18"/>
      <color theme="0"/>
      <name val="DM Sans"/>
    </font>
    <font>
      <sz val="10"/>
      <color theme="1"/>
      <name val="DM Sans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justify" vertical="center"/>
    </xf>
    <xf numFmtId="4" fontId="2" fillId="0" borderId="0" xfId="0" applyNumberFormat="1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2" borderId="4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2" fillId="6" borderId="0" xfId="0" applyFont="1" applyFill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2" borderId="6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2" fillId="2" borderId="18" xfId="0" applyNumberFormat="1" applyFont="1" applyFill="1" applyBorder="1" applyAlignment="1" applyProtection="1">
      <alignment horizontal="center" vertical="center" wrapText="1"/>
    </xf>
    <xf numFmtId="2" fontId="3" fillId="2" borderId="14" xfId="0" applyNumberFormat="1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2" fontId="2" fillId="2" borderId="23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2" fontId="2" fillId="2" borderId="31" xfId="0" applyNumberFormat="1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right" vertical="center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6" borderId="16" xfId="0" applyNumberFormat="1" applyFont="1" applyFill="1" applyBorder="1" applyAlignment="1" applyProtection="1">
      <alignment horizontal="center" vertical="center"/>
    </xf>
    <xf numFmtId="4" fontId="3" fillId="6" borderId="12" xfId="0" applyNumberFormat="1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justify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2" fillId="0" borderId="15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4" borderId="16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right" vertical="center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3" fontId="2" fillId="0" borderId="25" xfId="0" applyNumberFormat="1" applyFont="1" applyFill="1" applyBorder="1" applyAlignment="1" applyProtection="1">
      <alignment horizontal="justify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2" borderId="30" xfId="0" applyFont="1" applyFill="1" applyBorder="1" applyAlignment="1" applyProtection="1">
      <alignment horizontal="left" vertical="center" wrapText="1"/>
    </xf>
    <xf numFmtId="3" fontId="2" fillId="0" borderId="22" xfId="0" applyNumberFormat="1" applyFont="1" applyFill="1" applyBorder="1" applyAlignment="1" applyProtection="1">
      <alignment horizontal="justify" vertical="center" wrapText="1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justify" vertical="center" wrapText="1"/>
    </xf>
    <xf numFmtId="0" fontId="3" fillId="2" borderId="8" xfId="0" applyFont="1" applyFill="1" applyBorder="1" applyAlignment="1" applyProtection="1">
      <alignment horizontal="right"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left" vertical="center" wrapText="1"/>
    </xf>
    <xf numFmtId="0" fontId="6" fillId="2" borderId="27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1104900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2847975" y="85725"/>
          <a:ext cx="6657975" cy="23717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DE BOLSA DE EMPLEO PROFESOR/A DE ALEMÁN </a:t>
          </a:r>
          <a:endParaRPr lang="es-ES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IDIOMAS Y FORMACION</a:t>
          </a:r>
          <a:endParaRPr lang="es-ES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REF: BEPRFALE2504</a:t>
          </a:r>
          <a:endParaRPr lang="es-ES" sz="4000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171450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F51EE9-511D-49BB-AD10-BC46B7452045}"/>
            </a:ext>
          </a:extLst>
        </xdr:cNvPr>
        <xdr:cNvSpPr txBox="1"/>
      </xdr:nvSpPr>
      <xdr:spPr>
        <a:xfrm>
          <a:off x="6096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304800</xdr:colOff>
      <xdr:row>1</xdr:row>
      <xdr:rowOff>142874</xdr:rowOff>
    </xdr:from>
    <xdr:to>
      <xdr:col>4</xdr:col>
      <xdr:colOff>542925</xdr:colOff>
      <xdr:row>2</xdr:row>
      <xdr:rowOff>666749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A1E85C-9CBE-4368-AA30-D99ED27DFE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42899"/>
          <a:ext cx="172402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O46"/>
  <sheetViews>
    <sheetView tabSelected="1" topLeftCell="A31" zoomScaleNormal="100" workbookViewId="0">
      <selection activeCell="M38" sqref="M38"/>
    </sheetView>
  </sheetViews>
  <sheetFormatPr baseColWidth="10" defaultColWidth="11.44140625" defaultRowHeight="14.4" x14ac:dyDescent="0.3"/>
  <cols>
    <col min="1" max="1" width="3.44140625" style="5" customWidth="1"/>
    <col min="2" max="2" width="3.109375" style="5" customWidth="1"/>
    <col min="3" max="3" width="11.33203125" style="5" customWidth="1"/>
    <col min="4" max="4" width="11" style="5" customWidth="1"/>
    <col min="5" max="5" width="9.5546875" style="5" customWidth="1"/>
    <col min="6" max="6" width="20.33203125" style="5" customWidth="1"/>
    <col min="7" max="7" width="76.33203125" style="5" customWidth="1"/>
    <col min="8" max="8" width="16.6640625" style="6" customWidth="1"/>
    <col min="9" max="9" width="4.6640625" style="5" customWidth="1"/>
    <col min="10" max="10" width="10.88671875" style="4" hidden="1" customWidth="1"/>
    <col min="11" max="11" width="5" style="5" hidden="1" customWidth="1"/>
    <col min="12" max="16384" width="11.44140625" style="5"/>
  </cols>
  <sheetData>
    <row r="1" spans="1:11" ht="15.75" customHeight="1" x14ac:dyDescent="0.3">
      <c r="A1" s="1"/>
      <c r="B1" s="2"/>
      <c r="C1" s="2"/>
      <c r="D1" s="2"/>
      <c r="E1" s="2"/>
      <c r="F1" s="2"/>
      <c r="G1" s="2"/>
      <c r="H1" s="3"/>
      <c r="I1" s="1"/>
    </row>
    <row r="2" spans="1:11" ht="85.5" customHeight="1" x14ac:dyDescent="0.3">
      <c r="A2" s="1"/>
      <c r="B2" s="2"/>
      <c r="C2" s="2"/>
      <c r="D2" s="2"/>
      <c r="E2" s="2"/>
      <c r="F2" s="2"/>
      <c r="G2" s="2"/>
      <c r="H2" s="3"/>
      <c r="I2" s="1"/>
    </row>
    <row r="3" spans="1:11" ht="67.5" customHeight="1" x14ac:dyDescent="0.3">
      <c r="A3" s="1"/>
      <c r="B3" s="2"/>
      <c r="C3" s="2"/>
      <c r="D3" s="2"/>
      <c r="E3" s="2"/>
      <c r="F3" s="2"/>
      <c r="G3" s="2"/>
      <c r="H3" s="3"/>
      <c r="I3" s="1"/>
    </row>
    <row r="4" spans="1:11" ht="32.25" customHeight="1" thickBot="1" x14ac:dyDescent="0.35">
      <c r="A4" s="1"/>
      <c r="B4" s="2"/>
      <c r="C4" s="2"/>
      <c r="D4" s="2"/>
      <c r="E4" s="2"/>
      <c r="F4" s="2"/>
      <c r="G4" s="2"/>
      <c r="H4" s="3"/>
      <c r="I4" s="1"/>
    </row>
    <row r="5" spans="1:11" s="9" customFormat="1" ht="16.2" thickTop="1" thickBot="1" x14ac:dyDescent="0.35">
      <c r="A5" s="7"/>
      <c r="B5" s="76" t="s">
        <v>14</v>
      </c>
      <c r="C5" s="77"/>
      <c r="D5" s="78"/>
      <c r="E5" s="78"/>
      <c r="F5" s="78"/>
      <c r="G5" s="78"/>
      <c r="H5" s="79"/>
      <c r="I5" s="7"/>
      <c r="J5" s="8"/>
    </row>
    <row r="6" spans="1:11" s="9" customFormat="1" ht="15.6" thickTop="1" x14ac:dyDescent="0.3">
      <c r="A6" s="7"/>
      <c r="B6" s="10"/>
      <c r="C6" s="11"/>
      <c r="D6" s="11"/>
      <c r="E6" s="11"/>
      <c r="F6" s="11"/>
      <c r="G6" s="11"/>
      <c r="H6" s="12"/>
      <c r="I6" s="7"/>
    </row>
    <row r="7" spans="1:11" s="9" customFormat="1" ht="15" customHeight="1" x14ac:dyDescent="0.3">
      <c r="A7" s="7"/>
      <c r="B7" s="13"/>
      <c r="C7" s="80" t="s">
        <v>2</v>
      </c>
      <c r="D7" s="81"/>
      <c r="E7" s="82"/>
      <c r="F7" s="83"/>
      <c r="G7" s="84"/>
      <c r="H7" s="85"/>
      <c r="I7" s="7"/>
    </row>
    <row r="8" spans="1:11" s="9" customFormat="1" ht="15" x14ac:dyDescent="0.3">
      <c r="A8" s="7"/>
      <c r="B8" s="13"/>
      <c r="C8" s="80" t="s">
        <v>7</v>
      </c>
      <c r="D8" s="81"/>
      <c r="E8" s="82"/>
      <c r="F8" s="83"/>
      <c r="G8" s="84"/>
      <c r="H8" s="85"/>
      <c r="I8" s="7"/>
      <c r="J8" s="8" t="s">
        <v>0</v>
      </c>
    </row>
    <row r="9" spans="1:11" s="9" customFormat="1" ht="15" x14ac:dyDescent="0.3">
      <c r="A9" s="7"/>
      <c r="B9" s="13"/>
      <c r="C9" s="80" t="s">
        <v>3</v>
      </c>
      <c r="D9" s="81"/>
      <c r="E9" s="82"/>
      <c r="F9" s="83"/>
      <c r="G9" s="84"/>
      <c r="H9" s="85"/>
      <c r="I9" s="7"/>
      <c r="J9" s="8" t="s">
        <v>1</v>
      </c>
    </row>
    <row r="10" spans="1:11" s="9" customFormat="1" ht="14.25" customHeight="1" x14ac:dyDescent="0.3">
      <c r="A10" s="7"/>
      <c r="B10" s="13"/>
      <c r="C10" s="80" t="s">
        <v>4</v>
      </c>
      <c r="D10" s="81"/>
      <c r="E10" s="82"/>
      <c r="F10" s="83"/>
      <c r="G10" s="84"/>
      <c r="H10" s="85"/>
      <c r="I10" s="7"/>
      <c r="J10" s="8"/>
    </row>
    <row r="11" spans="1:11" s="9" customFormat="1" ht="16.5" customHeight="1" x14ac:dyDescent="0.3">
      <c r="A11" s="7"/>
      <c r="B11" s="13"/>
      <c r="C11" s="80" t="s">
        <v>9</v>
      </c>
      <c r="D11" s="81"/>
      <c r="E11" s="82"/>
      <c r="F11" s="72">
        <f>H41</f>
        <v>0</v>
      </c>
      <c r="G11" s="73"/>
      <c r="H11" s="74"/>
      <c r="I11" s="7"/>
      <c r="J11" s="8"/>
    </row>
    <row r="12" spans="1:11" s="9" customFormat="1" ht="14.25" customHeight="1" thickBot="1" x14ac:dyDescent="0.35">
      <c r="A12" s="7"/>
      <c r="B12" s="13"/>
      <c r="C12" s="14"/>
      <c r="D12" s="11"/>
      <c r="E12" s="11"/>
      <c r="F12" s="11"/>
      <c r="G12" s="11"/>
      <c r="H12" s="15"/>
      <c r="I12" s="7"/>
      <c r="J12" s="8"/>
    </row>
    <row r="13" spans="1:11" s="20" customFormat="1" ht="16.2" thickTop="1" thickBot="1" x14ac:dyDescent="0.35">
      <c r="A13" s="16"/>
      <c r="B13" s="17"/>
      <c r="C13" s="18" t="s">
        <v>11</v>
      </c>
      <c r="D13" s="57" t="s">
        <v>17</v>
      </c>
      <c r="E13" s="58"/>
      <c r="F13" s="57" t="s">
        <v>20</v>
      </c>
      <c r="G13" s="61"/>
      <c r="H13" s="64" t="s">
        <v>10</v>
      </c>
      <c r="I13" s="16"/>
      <c r="J13" s="19"/>
    </row>
    <row r="14" spans="1:11" s="20" customFormat="1" ht="20.25" customHeight="1" thickTop="1" thickBot="1" x14ac:dyDescent="0.35">
      <c r="A14" s="16"/>
      <c r="B14" s="17"/>
      <c r="C14" s="18" t="s">
        <v>5</v>
      </c>
      <c r="D14" s="59"/>
      <c r="E14" s="60"/>
      <c r="F14" s="62"/>
      <c r="G14" s="63"/>
      <c r="H14" s="65"/>
      <c r="I14" s="16"/>
      <c r="J14" s="19"/>
    </row>
    <row r="15" spans="1:11" s="20" customFormat="1" ht="18" hidden="1" customHeight="1" thickTop="1" thickBot="1" x14ac:dyDescent="0.35">
      <c r="A15" s="16"/>
      <c r="B15" s="17"/>
      <c r="C15" s="29" t="s">
        <v>6</v>
      </c>
      <c r="D15" s="66"/>
      <c r="E15" s="67"/>
      <c r="F15" s="68" t="s">
        <v>8</v>
      </c>
      <c r="G15" s="69"/>
      <c r="H15" s="28">
        <f>1*J15</f>
        <v>0</v>
      </c>
      <c r="I15" s="16"/>
      <c r="J15" s="19">
        <f>IF(D15=$J$8,1,0)</f>
        <v>0</v>
      </c>
    </row>
    <row r="16" spans="1:11" s="20" customFormat="1" ht="46.8" customHeight="1" thickTop="1" thickBot="1" x14ac:dyDescent="0.35">
      <c r="A16" s="16"/>
      <c r="B16" s="17"/>
      <c r="C16" s="35" t="s">
        <v>6</v>
      </c>
      <c r="D16" s="48"/>
      <c r="E16" s="48"/>
      <c r="F16" s="75" t="s">
        <v>21</v>
      </c>
      <c r="G16" s="75"/>
      <c r="H16" s="33">
        <f t="shared" ref="H16:H18" si="0">J16</f>
        <v>0</v>
      </c>
      <c r="I16" s="16"/>
      <c r="J16" s="4">
        <f>D16*1</f>
        <v>0</v>
      </c>
      <c r="K16" s="20">
        <v>5</v>
      </c>
    </row>
    <row r="17" spans="1:11" s="20" customFormat="1" ht="56.4" customHeight="1" thickTop="1" thickBot="1" x14ac:dyDescent="0.35">
      <c r="A17" s="16"/>
      <c r="B17" s="17"/>
      <c r="C17" s="46" t="s">
        <v>24</v>
      </c>
      <c r="D17" s="48"/>
      <c r="E17" s="48"/>
      <c r="F17" s="98" t="s">
        <v>22</v>
      </c>
      <c r="G17" s="99"/>
      <c r="H17" s="33">
        <f t="shared" si="0"/>
        <v>0</v>
      </c>
      <c r="I17" s="16"/>
      <c r="J17" s="4">
        <f>D17*0.83333</f>
        <v>0</v>
      </c>
    </row>
    <row r="18" spans="1:11" s="20" customFormat="1" ht="44.4" customHeight="1" thickTop="1" thickBot="1" x14ac:dyDescent="0.35">
      <c r="A18" s="16"/>
      <c r="B18" s="17"/>
      <c r="C18" s="46" t="s">
        <v>25</v>
      </c>
      <c r="D18" s="48"/>
      <c r="E18" s="48"/>
      <c r="F18" s="98" t="s">
        <v>23</v>
      </c>
      <c r="G18" s="99"/>
      <c r="H18" s="33">
        <f t="shared" si="0"/>
        <v>0</v>
      </c>
      <c r="I18" s="16"/>
      <c r="J18" s="4">
        <f>D18*0.67</f>
        <v>0</v>
      </c>
    </row>
    <row r="19" spans="1:11" s="20" customFormat="1" ht="30.75" customHeight="1" thickTop="1" thickBot="1" x14ac:dyDescent="0.35">
      <c r="A19" s="16"/>
      <c r="B19" s="17"/>
      <c r="C19" s="36"/>
      <c r="D19" s="37"/>
      <c r="E19" s="37"/>
      <c r="F19" s="70" t="s">
        <v>42</v>
      </c>
      <c r="G19" s="71"/>
      <c r="H19" s="34">
        <f>IF(J19&gt;60,60,J19)</f>
        <v>0</v>
      </c>
      <c r="I19" s="16"/>
      <c r="J19" s="19">
        <f>SUM(J15:J18)</f>
        <v>0</v>
      </c>
    </row>
    <row r="20" spans="1:11" s="20" customFormat="1" ht="30.75" customHeight="1" thickTop="1" thickBot="1" x14ac:dyDescent="0.35">
      <c r="A20" s="16"/>
      <c r="B20" s="17"/>
      <c r="C20" s="40"/>
      <c r="D20" s="23"/>
      <c r="E20" s="23"/>
      <c r="F20" s="24"/>
      <c r="G20" s="24"/>
      <c r="H20" s="41"/>
      <c r="I20" s="16"/>
      <c r="J20" s="19"/>
    </row>
    <row r="21" spans="1:11" s="20" customFormat="1" ht="21.75" customHeight="1" thickTop="1" thickBot="1" x14ac:dyDescent="0.35">
      <c r="A21" s="16"/>
      <c r="B21" s="17"/>
      <c r="C21" s="18" t="s">
        <v>11</v>
      </c>
      <c r="D21" s="57" t="s">
        <v>40</v>
      </c>
      <c r="E21" s="58"/>
      <c r="F21" s="57" t="s">
        <v>26</v>
      </c>
      <c r="G21" s="61"/>
      <c r="H21" s="64" t="s">
        <v>10</v>
      </c>
      <c r="I21" s="16"/>
      <c r="J21" s="19"/>
    </row>
    <row r="22" spans="1:11" s="20" customFormat="1" ht="23.25" customHeight="1" thickTop="1" thickBot="1" x14ac:dyDescent="0.35">
      <c r="A22" s="16"/>
      <c r="B22" s="17"/>
      <c r="C22" s="18" t="s">
        <v>12</v>
      </c>
      <c r="D22" s="59"/>
      <c r="E22" s="60"/>
      <c r="F22" s="62"/>
      <c r="G22" s="63"/>
      <c r="H22" s="65"/>
      <c r="I22" s="16"/>
      <c r="J22" s="19"/>
    </row>
    <row r="23" spans="1:11" s="20" customFormat="1" ht="18" hidden="1" customHeight="1" x14ac:dyDescent="0.3">
      <c r="A23" s="16"/>
      <c r="B23" s="17"/>
      <c r="C23" s="29" t="s">
        <v>6</v>
      </c>
      <c r="D23" s="66"/>
      <c r="E23" s="67"/>
      <c r="F23" s="68" t="s">
        <v>8</v>
      </c>
      <c r="G23" s="69"/>
      <c r="H23" s="39">
        <f>1*J23</f>
        <v>0</v>
      </c>
      <c r="I23" s="16"/>
      <c r="J23" s="19">
        <f>IF(D23=$J$8,1,0)</f>
        <v>0</v>
      </c>
    </row>
    <row r="24" spans="1:11" s="20" customFormat="1" ht="33.75" customHeight="1" thickTop="1" thickBot="1" x14ac:dyDescent="0.35">
      <c r="A24" s="16"/>
      <c r="B24" s="17"/>
      <c r="C24" s="43" t="s">
        <v>13</v>
      </c>
      <c r="D24" s="48"/>
      <c r="E24" s="48"/>
      <c r="F24" s="49" t="s">
        <v>33</v>
      </c>
      <c r="G24" s="49"/>
      <c r="H24" s="47">
        <f t="shared" ref="H24:H31" si="1">J24</f>
        <v>0</v>
      </c>
      <c r="I24" s="1"/>
      <c r="J24" s="4">
        <f>D24*15</f>
        <v>0</v>
      </c>
      <c r="K24" s="5">
        <f>IF(J24&gt;1,1,J24)</f>
        <v>0</v>
      </c>
    </row>
    <row r="25" spans="1:11" s="20" customFormat="1" ht="33.75" customHeight="1" thickTop="1" thickBot="1" x14ac:dyDescent="0.35">
      <c r="A25" s="16"/>
      <c r="B25" s="17"/>
      <c r="C25" s="43" t="s">
        <v>19</v>
      </c>
      <c r="D25" s="48"/>
      <c r="E25" s="48"/>
      <c r="F25" s="89" t="s">
        <v>34</v>
      </c>
      <c r="G25" s="90"/>
      <c r="H25" s="47">
        <f t="shared" si="1"/>
        <v>0</v>
      </c>
      <c r="I25" s="1"/>
      <c r="J25" s="4">
        <f>D25*10</f>
        <v>0</v>
      </c>
      <c r="K25" s="5"/>
    </row>
    <row r="26" spans="1:11" s="20" customFormat="1" ht="33.75" customHeight="1" thickTop="1" thickBot="1" x14ac:dyDescent="0.35">
      <c r="A26" s="16"/>
      <c r="B26" s="17"/>
      <c r="C26" s="43" t="s">
        <v>27</v>
      </c>
      <c r="D26" s="48"/>
      <c r="E26" s="48"/>
      <c r="F26" s="89" t="s">
        <v>35</v>
      </c>
      <c r="G26" s="90"/>
      <c r="H26" s="47">
        <f t="shared" si="1"/>
        <v>0</v>
      </c>
      <c r="I26" s="1"/>
      <c r="J26" s="4">
        <f>D26*5</f>
        <v>0</v>
      </c>
      <c r="K26" s="5"/>
    </row>
    <row r="27" spans="1:11" s="20" customFormat="1" ht="33.75" customHeight="1" thickTop="1" thickBot="1" x14ac:dyDescent="0.35">
      <c r="A27" s="16"/>
      <c r="B27" s="17"/>
      <c r="C27" s="43" t="s">
        <v>28</v>
      </c>
      <c r="D27" s="48"/>
      <c r="E27" s="48"/>
      <c r="F27" s="89" t="s">
        <v>36</v>
      </c>
      <c r="G27" s="90"/>
      <c r="H27" s="47">
        <f t="shared" si="1"/>
        <v>0</v>
      </c>
      <c r="I27" s="1"/>
      <c r="J27" s="4">
        <f>D27*2</f>
        <v>0</v>
      </c>
      <c r="K27" s="5"/>
    </row>
    <row r="28" spans="1:11" s="20" customFormat="1" ht="33.75" customHeight="1" thickTop="1" thickBot="1" x14ac:dyDescent="0.35">
      <c r="A28" s="16"/>
      <c r="B28" s="17"/>
      <c r="C28" s="43" t="s">
        <v>29</v>
      </c>
      <c r="D28" s="48"/>
      <c r="E28" s="48"/>
      <c r="F28" s="89" t="s">
        <v>37</v>
      </c>
      <c r="G28" s="90"/>
      <c r="H28" s="47">
        <f t="shared" si="1"/>
        <v>0</v>
      </c>
      <c r="I28" s="1"/>
      <c r="J28" s="4">
        <f>D28*10</f>
        <v>0</v>
      </c>
      <c r="K28" s="5"/>
    </row>
    <row r="29" spans="1:11" s="20" customFormat="1" ht="33.75" customHeight="1" thickTop="1" thickBot="1" x14ac:dyDescent="0.35">
      <c r="A29" s="16"/>
      <c r="B29" s="17"/>
      <c r="C29" s="43" t="s">
        <v>30</v>
      </c>
      <c r="D29" s="48"/>
      <c r="E29" s="48"/>
      <c r="F29" s="89" t="s">
        <v>38</v>
      </c>
      <c r="G29" s="90"/>
      <c r="H29" s="47">
        <f t="shared" si="1"/>
        <v>0</v>
      </c>
      <c r="I29" s="1"/>
      <c r="J29" s="4">
        <f>D29*5</f>
        <v>0</v>
      </c>
      <c r="K29" s="5"/>
    </row>
    <row r="30" spans="1:11" s="20" customFormat="1" ht="42.6" customHeight="1" thickTop="1" thickBot="1" x14ac:dyDescent="0.35">
      <c r="A30" s="16"/>
      <c r="B30" s="17"/>
      <c r="C30" s="43" t="s">
        <v>31</v>
      </c>
      <c r="D30" s="96"/>
      <c r="E30" s="97"/>
      <c r="F30" s="89" t="s">
        <v>39</v>
      </c>
      <c r="G30" s="90"/>
      <c r="H30" s="33">
        <f t="shared" si="1"/>
        <v>0</v>
      </c>
      <c r="I30" s="1"/>
      <c r="J30" s="19">
        <f>IF(D30=$J$8,10,0)</f>
        <v>0</v>
      </c>
      <c r="K30" s="5"/>
    </row>
    <row r="31" spans="1:11" s="20" customFormat="1" ht="45" customHeight="1" thickTop="1" thickBot="1" x14ac:dyDescent="0.35">
      <c r="A31" s="16"/>
      <c r="B31" s="17"/>
      <c r="C31" s="43" t="s">
        <v>32</v>
      </c>
      <c r="D31" s="92"/>
      <c r="E31" s="93"/>
      <c r="F31" s="94" t="s">
        <v>41</v>
      </c>
      <c r="G31" s="94"/>
      <c r="H31" s="33">
        <f t="shared" si="1"/>
        <v>0</v>
      </c>
      <c r="I31" s="1"/>
      <c r="J31" s="19">
        <f>IF(D31=$J$8,5,0)</f>
        <v>0</v>
      </c>
      <c r="K31" s="5">
        <f>IF(J31&gt;1,1,J31)</f>
        <v>0</v>
      </c>
    </row>
    <row r="32" spans="1:11" s="20" customFormat="1" ht="30.75" customHeight="1" thickBot="1" x14ac:dyDescent="0.35">
      <c r="A32" s="16"/>
      <c r="B32" s="17"/>
      <c r="C32" s="21"/>
      <c r="D32" s="22"/>
      <c r="E32" s="22"/>
      <c r="F32" s="86" t="s">
        <v>43</v>
      </c>
      <c r="G32" s="95"/>
      <c r="H32" s="34">
        <f>IF(J32&gt;30,30,J32)</f>
        <v>0</v>
      </c>
      <c r="I32" s="16"/>
      <c r="J32" s="19">
        <f>SUM(H24:H31)</f>
        <v>0</v>
      </c>
    </row>
    <row r="33" spans="1:15" s="20" customFormat="1" ht="30.75" customHeight="1" thickTop="1" thickBot="1" x14ac:dyDescent="0.35">
      <c r="A33" s="16"/>
      <c r="B33" s="17"/>
      <c r="C33" s="40"/>
      <c r="D33" s="23"/>
      <c r="E33" s="23"/>
      <c r="F33" s="24"/>
      <c r="G33" s="24"/>
      <c r="H33" s="42"/>
      <c r="I33" s="16"/>
      <c r="J33" s="19"/>
    </row>
    <row r="34" spans="1:15" s="20" customFormat="1" ht="20.25" customHeight="1" thickTop="1" thickBot="1" x14ac:dyDescent="0.35">
      <c r="A34" s="16"/>
      <c r="B34" s="17"/>
      <c r="C34" s="18" t="s">
        <v>11</v>
      </c>
      <c r="D34" s="57" t="s">
        <v>44</v>
      </c>
      <c r="E34" s="58"/>
      <c r="F34" s="57" t="s">
        <v>47</v>
      </c>
      <c r="G34" s="61"/>
      <c r="H34" s="64" t="s">
        <v>10</v>
      </c>
      <c r="I34" s="16"/>
      <c r="J34" s="19"/>
      <c r="O34" s="38"/>
    </row>
    <row r="35" spans="1:15" s="20" customFormat="1" ht="24" customHeight="1" thickTop="1" thickBot="1" x14ac:dyDescent="0.35">
      <c r="A35" s="16"/>
      <c r="B35" s="17"/>
      <c r="C35" s="18" t="s">
        <v>15</v>
      </c>
      <c r="D35" s="59"/>
      <c r="E35" s="60"/>
      <c r="F35" s="62"/>
      <c r="G35" s="63"/>
      <c r="H35" s="65"/>
      <c r="I35" s="16"/>
      <c r="J35" s="19"/>
    </row>
    <row r="36" spans="1:15" s="20" customFormat="1" ht="1.5" hidden="1" customHeight="1" thickTop="1" thickBot="1" x14ac:dyDescent="0.35">
      <c r="A36" s="16"/>
      <c r="B36" s="17"/>
      <c r="C36" s="29" t="s">
        <v>6</v>
      </c>
      <c r="D36" s="66"/>
      <c r="E36" s="67"/>
      <c r="F36" s="68" t="s">
        <v>8</v>
      </c>
      <c r="G36" s="69"/>
      <c r="H36" s="31">
        <f>1*J36</f>
        <v>0</v>
      </c>
      <c r="I36" s="16"/>
      <c r="J36" s="19">
        <f>IF(D36=$J$8,1,0)</f>
        <v>0</v>
      </c>
    </row>
    <row r="37" spans="1:15" s="20" customFormat="1" ht="39" customHeight="1" thickTop="1" thickBot="1" x14ac:dyDescent="0.35">
      <c r="A37" s="16"/>
      <c r="B37" s="17"/>
      <c r="C37" s="43" t="s">
        <v>16</v>
      </c>
      <c r="D37" s="48"/>
      <c r="E37" s="48"/>
      <c r="F37" s="91" t="s">
        <v>45</v>
      </c>
      <c r="G37" s="91"/>
      <c r="H37" s="44">
        <f>J37</f>
        <v>0</v>
      </c>
      <c r="I37" s="1"/>
      <c r="J37" s="4">
        <f>D37*2</f>
        <v>0</v>
      </c>
      <c r="K37" s="5">
        <f t="shared" ref="K37" si="2">IF(J37&gt;5,5,J37)</f>
        <v>0</v>
      </c>
    </row>
    <row r="38" spans="1:15" s="20" customFormat="1" ht="39" customHeight="1" thickTop="1" thickBot="1" x14ac:dyDescent="0.35">
      <c r="A38" s="16"/>
      <c r="B38" s="17"/>
      <c r="C38" s="45" t="s">
        <v>18</v>
      </c>
      <c r="D38" s="87"/>
      <c r="E38" s="87"/>
      <c r="F38" s="88" t="s">
        <v>46</v>
      </c>
      <c r="G38" s="88"/>
      <c r="H38" s="44">
        <f>J38</f>
        <v>0</v>
      </c>
      <c r="I38" s="1"/>
      <c r="J38" s="4">
        <f>D38*0.16666</f>
        <v>0</v>
      </c>
      <c r="K38" s="5">
        <f>IF(J38&gt;5,5,J38)</f>
        <v>0</v>
      </c>
    </row>
    <row r="39" spans="1:15" s="20" customFormat="1" ht="30.75" customHeight="1" thickTop="1" thickBot="1" x14ac:dyDescent="0.35">
      <c r="A39" s="16"/>
      <c r="B39" s="17"/>
      <c r="C39" s="21"/>
      <c r="D39" s="22"/>
      <c r="E39" s="22"/>
      <c r="F39" s="86" t="s">
        <v>48</v>
      </c>
      <c r="G39" s="86"/>
      <c r="H39" s="34">
        <f>IF(J39&gt;10,10,J39)</f>
        <v>0</v>
      </c>
      <c r="I39" s="16"/>
      <c r="J39" s="19">
        <f>SUM(J36:J38)</f>
        <v>0</v>
      </c>
    </row>
    <row r="40" spans="1:15" s="20" customFormat="1" ht="29.25" customHeight="1" thickTop="1" thickBot="1" x14ac:dyDescent="0.35">
      <c r="A40" s="16"/>
      <c r="B40" s="17"/>
      <c r="C40" s="30"/>
      <c r="D40" s="23"/>
      <c r="E40" s="23"/>
      <c r="F40" s="24"/>
      <c r="G40" s="24"/>
      <c r="H40" s="32"/>
      <c r="I40" s="16"/>
      <c r="J40" s="19"/>
    </row>
    <row r="41" spans="1:15" s="20" customFormat="1" ht="30" customHeight="1" thickTop="1" thickBot="1" x14ac:dyDescent="0.35">
      <c r="A41" s="16"/>
      <c r="B41" s="17"/>
      <c r="C41" s="54" t="s">
        <v>9</v>
      </c>
      <c r="D41" s="55"/>
      <c r="E41" s="55"/>
      <c r="F41" s="55"/>
      <c r="G41" s="56"/>
      <c r="H41" s="25">
        <f>SUM(H39,H32,H19)</f>
        <v>0</v>
      </c>
      <c r="I41" s="16"/>
      <c r="J41" s="19"/>
    </row>
    <row r="42" spans="1:15" s="20" customFormat="1" ht="18" customHeight="1" thickTop="1" thickBot="1" x14ac:dyDescent="0.35">
      <c r="A42" s="16"/>
      <c r="B42" s="50"/>
      <c r="C42" s="51"/>
      <c r="D42" s="52"/>
      <c r="E42" s="52"/>
      <c r="F42" s="52"/>
      <c r="G42" s="52"/>
      <c r="H42" s="53"/>
      <c r="I42" s="16"/>
      <c r="J42" s="19"/>
    </row>
    <row r="43" spans="1:15" s="20" customFormat="1" ht="15.6" thickTop="1" x14ac:dyDescent="0.3">
      <c r="A43" s="16"/>
      <c r="B43" s="16"/>
      <c r="C43" s="16"/>
      <c r="D43" s="16"/>
      <c r="E43" s="16"/>
      <c r="F43" s="16"/>
      <c r="G43" s="16"/>
      <c r="H43" s="26"/>
      <c r="I43" s="16"/>
      <c r="J43" s="19"/>
    </row>
    <row r="44" spans="1:15" s="20" customFormat="1" ht="15" x14ac:dyDescent="0.3">
      <c r="H44" s="27"/>
      <c r="J44" s="19"/>
    </row>
    <row r="45" spans="1:15" s="20" customFormat="1" ht="15.6" hidden="1" thickBot="1" x14ac:dyDescent="0.35">
      <c r="H45" s="27"/>
      <c r="J45" s="19"/>
    </row>
    <row r="46" spans="1:15" ht="15.6" hidden="1" thickTop="1" x14ac:dyDescent="0.3">
      <c r="D46" s="96"/>
      <c r="E46" s="97"/>
      <c r="J46" s="19">
        <f>IF(D46=$J$8,3,0)</f>
        <v>0</v>
      </c>
    </row>
  </sheetData>
  <sheetProtection password="D967" sheet="1" objects="1" scenarios="1"/>
  <mergeCells count="58">
    <mergeCell ref="D46:E46"/>
    <mergeCell ref="D17:E17"/>
    <mergeCell ref="D18:E18"/>
    <mergeCell ref="F17:G17"/>
    <mergeCell ref="F18:G18"/>
    <mergeCell ref="D29:E29"/>
    <mergeCell ref="D25:E25"/>
    <mergeCell ref="D26:E26"/>
    <mergeCell ref="D27:E27"/>
    <mergeCell ref="D28:E28"/>
    <mergeCell ref="D30:E30"/>
    <mergeCell ref="F25:G25"/>
    <mergeCell ref="F26:G26"/>
    <mergeCell ref="F27:G27"/>
    <mergeCell ref="F28:G28"/>
    <mergeCell ref="F38:G38"/>
    <mergeCell ref="F29:G29"/>
    <mergeCell ref="D37:E37"/>
    <mergeCell ref="F37:G37"/>
    <mergeCell ref="D31:E31"/>
    <mergeCell ref="F31:G31"/>
    <mergeCell ref="F32:G32"/>
    <mergeCell ref="F30:G30"/>
    <mergeCell ref="B5:H5"/>
    <mergeCell ref="F15:G15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F19:G19"/>
    <mergeCell ref="F11:H11"/>
    <mergeCell ref="D15:E15"/>
    <mergeCell ref="F13:G14"/>
    <mergeCell ref="D13:E14"/>
    <mergeCell ref="D16:E16"/>
    <mergeCell ref="F16:G16"/>
    <mergeCell ref="D24:E24"/>
    <mergeCell ref="F24:G24"/>
    <mergeCell ref="B42:H42"/>
    <mergeCell ref="C41:G41"/>
    <mergeCell ref="D21:E22"/>
    <mergeCell ref="F21:G22"/>
    <mergeCell ref="H21:H22"/>
    <mergeCell ref="D23:E23"/>
    <mergeCell ref="F23:G23"/>
    <mergeCell ref="F39:G39"/>
    <mergeCell ref="D34:E35"/>
    <mergeCell ref="F34:G35"/>
    <mergeCell ref="H34:H35"/>
    <mergeCell ref="D36:E36"/>
    <mergeCell ref="F36:G36"/>
    <mergeCell ref="D38:E38"/>
  </mergeCells>
  <dataValidations count="1">
    <dataValidation type="list" allowBlank="1" showInputMessage="1" showErrorMessage="1" sqref="D46:E46 D36:E36 D23:E23 D15:E15 D30:E31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YOLANDA CALVO CONDE</cp:lastModifiedBy>
  <cp:lastPrinted>2024-10-29T09:30:00Z</cp:lastPrinted>
  <dcterms:created xsi:type="dcterms:W3CDTF">2022-03-16T12:07:19Z</dcterms:created>
  <dcterms:modified xsi:type="dcterms:W3CDTF">2025-01-27T09:56:38Z</dcterms:modified>
</cp:coreProperties>
</file>