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0 PROCESOS SELECCION/BOLSAS DE EMPLEO/BOLSA DE EMPLEO BEADM2601/"/>
    </mc:Choice>
  </mc:AlternateContent>
  <xr:revisionPtr revIDLastSave="511" documentId="13_ncr:1_{3170363D-D9EB-4DD9-B9CB-8D78F7798DD4}" xr6:coauthVersionLast="47" xr6:coauthVersionMax="47" xr10:uidLastSave="{47597E69-BEFD-41C0-937B-35C1203BE91E}"/>
  <bookViews>
    <workbookView xWindow="-108" yWindow="-108" windowWidth="23256" windowHeight="12576" xr2:uid="{112853C9-DF0D-4C4D-A6E5-BC70BB454B9F}"/>
  </bookViews>
  <sheets>
    <sheet name="Hoja1" sheetId="1" r:id="rId1"/>
  </sheets>
  <definedNames>
    <definedName name="_xlnm.Print_Area" localSheetId="0">Hoja1!$B$1:$G$64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G54" i="1" s="1"/>
  <c r="I53" i="1"/>
  <c r="G53" i="1" s="1"/>
  <c r="I52" i="1"/>
  <c r="G52" i="1" s="1"/>
  <c r="I60" i="1"/>
  <c r="G60" i="1" s="1"/>
  <c r="I59" i="1"/>
  <c r="G59" i="1" s="1"/>
  <c r="J39" i="1"/>
  <c r="I39" i="1"/>
  <c r="G39" i="1" s="1"/>
  <c r="J38" i="1"/>
  <c r="I38" i="1"/>
  <c r="G38" i="1" s="1"/>
  <c r="J37" i="1"/>
  <c r="I37" i="1"/>
  <c r="G37" i="1" s="1"/>
  <c r="J36" i="1"/>
  <c r="I36" i="1"/>
  <c r="G36" i="1" s="1"/>
  <c r="J35" i="1"/>
  <c r="I35" i="1"/>
  <c r="G35" i="1" s="1"/>
  <c r="J34" i="1"/>
  <c r="I34" i="1"/>
  <c r="G34" i="1" s="1"/>
  <c r="J33" i="1"/>
  <c r="I33" i="1"/>
  <c r="G33" i="1" s="1"/>
  <c r="J32" i="1"/>
  <c r="I32" i="1"/>
  <c r="G32" i="1" s="1"/>
  <c r="J31" i="1"/>
  <c r="I31" i="1"/>
  <c r="G31" i="1" s="1"/>
  <c r="J47" i="1"/>
  <c r="I47" i="1"/>
  <c r="G47" i="1" s="1"/>
  <c r="J46" i="1"/>
  <c r="I46" i="1"/>
  <c r="G46" i="1" s="1"/>
  <c r="J45" i="1"/>
  <c r="I45" i="1"/>
  <c r="G45" i="1" s="1"/>
  <c r="J44" i="1"/>
  <c r="I44" i="1"/>
  <c r="G44" i="1" s="1"/>
  <c r="J43" i="1"/>
  <c r="I43" i="1"/>
  <c r="G43" i="1" s="1"/>
  <c r="J42" i="1"/>
  <c r="I42" i="1"/>
  <c r="G42" i="1" s="1"/>
  <c r="J41" i="1"/>
  <c r="I41" i="1"/>
  <c r="G41" i="1" s="1"/>
  <c r="J40" i="1"/>
  <c r="I40" i="1"/>
  <c r="G40" i="1" s="1"/>
  <c r="J30" i="1"/>
  <c r="I30" i="1"/>
  <c r="G30" i="1" s="1"/>
  <c r="J29" i="1"/>
  <c r="I29" i="1"/>
  <c r="G29" i="1" s="1"/>
  <c r="I27" i="1"/>
  <c r="G27" i="1" s="1"/>
  <c r="I26" i="1"/>
  <c r="G26" i="1" s="1"/>
  <c r="I25" i="1"/>
  <c r="G25" i="1" s="1"/>
  <c r="I24" i="1"/>
  <c r="G24" i="1" s="1"/>
  <c r="I23" i="1"/>
  <c r="G23" i="1" s="1"/>
  <c r="I22" i="1"/>
  <c r="G22" i="1" s="1"/>
  <c r="I21" i="1"/>
  <c r="G21" i="1" s="1"/>
  <c r="I20" i="1"/>
  <c r="G20" i="1" s="1"/>
  <c r="I19" i="1"/>
  <c r="G19" i="1" s="1"/>
  <c r="I18" i="1"/>
  <c r="G18" i="1" s="1"/>
  <c r="I17" i="1"/>
  <c r="G17" i="1" s="1"/>
  <c r="J27" i="1"/>
  <c r="J26" i="1"/>
  <c r="J25" i="1"/>
  <c r="J24" i="1"/>
  <c r="J23" i="1"/>
  <c r="J22" i="1"/>
  <c r="J21" i="1"/>
  <c r="J20" i="1"/>
  <c r="J19" i="1"/>
  <c r="J18" i="1"/>
  <c r="J17" i="1"/>
  <c r="J28" i="1"/>
  <c r="I28" i="1"/>
  <c r="I16" i="1"/>
  <c r="J16" i="1"/>
  <c r="J52" i="1"/>
  <c r="I55" i="1" l="1"/>
  <c r="G55" i="1" s="1"/>
  <c r="I48" i="1"/>
  <c r="G48" i="1" s="1"/>
  <c r="I61" i="1"/>
  <c r="G61" i="1" s="1"/>
  <c r="G63" i="1" l="1"/>
  <c r="I15" i="1"/>
  <c r="G15" i="1" l="1"/>
  <c r="E11" i="1" l="1"/>
</calcChain>
</file>

<file path=xl/sharedStrings.xml><?xml version="1.0" encoding="utf-8"?>
<sst xmlns="http://schemas.openxmlformats.org/spreadsheetml/2006/main" count="106" uniqueCount="102">
  <si>
    <t>SI</t>
  </si>
  <si>
    <t>NO</t>
  </si>
  <si>
    <t xml:space="preserve"> SI/NO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</si>
  <si>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</si>
  <si>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</si>
  <si>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</si>
  <si>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</si>
  <si>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</si>
  <si>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</si>
  <si>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</si>
  <si>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</si>
  <si>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</si>
  <si>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</si>
  <si>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</si>
  <si>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</si>
  <si>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</si>
  <si>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</si>
  <si>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</si>
  <si>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</si>
  <si>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</si>
  <si>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TOTAL OTROS MÉRITOS</t>
  </si>
  <si>
    <t>C1</t>
  </si>
  <si>
    <t>C2</t>
  </si>
  <si>
    <t>----</t>
  </si>
  <si>
    <t>M3b</t>
  </si>
  <si>
    <t>OTROS MÉRITOS. Máximo 10 puntos</t>
  </si>
  <si>
    <t xml:space="preserve">•	Administración y Finanzas 
</t>
  </si>
  <si>
    <t xml:space="preserve">•	Asistencia a la Dirección 
</t>
  </si>
  <si>
    <t xml:space="preserve">•	Gestión de Ventas y Espacios Comerciales 
</t>
  </si>
  <si>
    <t xml:space="preserve">•	Comercio Internacional 
</t>
  </si>
  <si>
    <t xml:space="preserve">•	Transporte y Logística 
</t>
  </si>
  <si>
    <t xml:space="preserve">•	Marketing y Publicidad 
</t>
  </si>
  <si>
    <t xml:space="preserve">•	Gestión de Alojamientos Turísticos 
</t>
  </si>
  <si>
    <t xml:space="preserve">•	Agencias de Viajes y Gestión de Eventos 
</t>
  </si>
  <si>
    <t xml:space="preserve">•	Integración Social 
</t>
  </si>
  <si>
    <t xml:space="preserve">•	Promoción de Igualdad de Género 
</t>
  </si>
  <si>
    <t>•	Prevención de Riesgos Profesionales</t>
  </si>
  <si>
    <t>M1a1</t>
  </si>
  <si>
    <t>M1a2</t>
  </si>
  <si>
    <t>M1a3</t>
  </si>
  <si>
    <t>M1a4</t>
  </si>
  <si>
    <t>M1a5</t>
  </si>
  <si>
    <t>M1a6</t>
  </si>
  <si>
    <t>M1a7</t>
  </si>
  <si>
    <t>M1a8</t>
  </si>
  <si>
    <t>M1a9</t>
  </si>
  <si>
    <t>M1a10</t>
  </si>
  <si>
    <t>M1a11</t>
  </si>
  <si>
    <t>10 puntos por cada una de las siguientes Titulaciones oficiales Universitarias:</t>
  </si>
  <si>
    <t>M1b1</t>
  </si>
  <si>
    <t>M1b2</t>
  </si>
  <si>
    <t>M1b3</t>
  </si>
  <si>
    <t>M1b4</t>
  </si>
  <si>
    <t>M1b5</t>
  </si>
  <si>
    <t>M1b6</t>
  </si>
  <si>
    <t>M1b7</t>
  </si>
  <si>
    <t>M1b8</t>
  </si>
  <si>
    <t>M1b9</t>
  </si>
  <si>
    <t>M1b10</t>
  </si>
  <si>
    <t>M1b11</t>
  </si>
  <si>
    <t>M1b12</t>
  </si>
  <si>
    <t>M1b13</t>
  </si>
  <si>
    <t>M1b14</t>
  </si>
  <si>
    <t>M1b15</t>
  </si>
  <si>
    <t>M1b16</t>
  </si>
  <si>
    <t>M1b17</t>
  </si>
  <si>
    <t>M1b18</t>
  </si>
  <si>
    <t>M1b19</t>
  </si>
  <si>
    <t xml:space="preserve">•	Grado o Licenciatura en Administración y Dirección de Empresas (ADE) 
</t>
  </si>
  <si>
    <t xml:space="preserve">•	Grado en Gestión y Administración Pública 
</t>
  </si>
  <si>
    <t xml:space="preserve">•	Grado en Dirección y Gestión Pública 
</t>
  </si>
  <si>
    <t xml:space="preserve">•	Grado en Ciencias Empresariales 
</t>
  </si>
  <si>
    <t xml:space="preserve">•	Diplomatura en Ciencias Empresariales 
</t>
  </si>
  <si>
    <t xml:space="preserve">•	Licenciatura en Ciencias Económicas y Empresariales 
</t>
  </si>
  <si>
    <t xml:space="preserve">•	Grado o Licenciatura en Economía 
</t>
  </si>
  <si>
    <t xml:space="preserve">•	Grado en Finanzas y Contabilidad
</t>
  </si>
  <si>
    <t xml:space="preserve">•	Grado en Economía y Finanzas 
</t>
  </si>
  <si>
    <t xml:space="preserve">•	Grado en Economía y Gestión 
</t>
  </si>
  <si>
    <t xml:space="preserve">•	Grado o Licenciatura en Derecho 
</t>
  </si>
  <si>
    <t xml:space="preserve">•	Grado en Ciencias Jurídicas de las Administraciones Públicas 
</t>
  </si>
  <si>
    <t xml:space="preserve">•	Grado/Diplomatura/Licenciatura en Relaciones Laborales y Recursos Humanos / Ciencias del Trabajo
</t>
  </si>
  <si>
    <t xml:space="preserve">•	Diplomatura en Graduado Social 
</t>
  </si>
  <si>
    <t xml:space="preserve">•	Grado o Licenciatura en Ciencias Políticas y de la Administración 
</t>
  </si>
  <si>
    <t xml:space="preserve">•	Grado en Ciencias Políticas y Gestión Pública 
</t>
  </si>
  <si>
    <t xml:space="preserve">•	Doble Grado en ADE + Derecho 
</t>
  </si>
  <si>
    <t xml:space="preserve">•	Doble Grado en ADE + Economía 
</t>
  </si>
  <si>
    <t>•	Doble Grado en Derecho + Relaciones Laborales y Recursos Humanos</t>
  </si>
  <si>
    <t>M2b</t>
  </si>
  <si>
    <t>M2c</t>
  </si>
  <si>
    <t>TOTAL EXPERIENCIA PROFESIONAL LABORAL</t>
  </si>
  <si>
    <t xml:space="preserve">EXPERIENCIA PROFESIONAL LABORAL. Máximo 60 puntos. </t>
  </si>
  <si>
    <t xml:space="preserve">FORMACIÓN REGLADA. Máximo 30 puntos. 
En el caso de titulaciones obtenidas en el extranjero, solo se valorarán aquellas que cuenten con la correspondiente credencial de homologación o resolución de equivalencia al título español indicado en esta lista. </t>
  </si>
  <si>
    <t>Para jornadas completas, se consignarán los días exactamente según el Informe de Vida Laboral. Para jornadas parciales, los días deberán ajustarse aplicando el porcentaje de jornada (CTP%) indicado en el Informe de Vida Laboral. El cálculo se realizará multiplicando los días naturales del periodo por el CTP%. Ejemplo: 120 días trabajados con un CTP del 75 % → 120 × 0,75 = 90 días computables.</t>
  </si>
  <si>
    <t>Nº de DIAS computables</t>
  </si>
  <si>
    <t>Nº de Titulaciones</t>
  </si>
  <si>
    <t>Nivel B2 inglés: 10 puntos</t>
  </si>
  <si>
    <t>Nivel B1 inglés: 5 puntos</t>
  </si>
  <si>
    <t>En caso de acreditar más de un nivel de inglés, únicamente se valorará el nivel superior, sin que proceda la suma de puntuaciones entre distintos niveles</t>
  </si>
  <si>
    <t xml:space="preserve">En la Fundación Universidad de Valladolid M.P.: 0,033 puntos por día.
</t>
  </si>
  <si>
    <t xml:space="preserve">En Otras Entidades pertenecientes al Sector Público: 0,025 puntos por día
</t>
  </si>
  <si>
    <t>En Entidades del Sector Privado: 0,02 puntos por mes.</t>
  </si>
  <si>
    <t>10 puntos por cada una de las siguientes Titulaciones oficiales de Formación Profesional de Grado Superior: (Se admitirán igualmente los títulos de Formación Profesional de Segundo Grado -FP2- correspondientes a los planes de estudios anteriores, cuando sean equivalentes a las titulaciones indicadas):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</si>
</sst>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DM Sans"/>
    </font>
    <font>
      <b/>
      <sz val="11"/>
      <color theme="1"/>
      <name val="DM Sans"/>
    </font>
    <font>
      <b/>
      <sz val="14"/>
      <color theme="1"/>
      <name val="DM Sans"/>
    </font>
    <font>
      <sz val="14"/>
      <color theme="1"/>
      <name val="DM Sans"/>
    </font>
    <font>
      <b/>
      <sz val="12"/>
      <color theme="1"/>
      <name val="DM Sans"/>
    </font>
    <font>
      <b/>
      <sz val="18"/>
      <color theme="1"/>
      <name val="DM Sans"/>
    </font>
    <font>
      <b/>
      <sz val="18"/>
      <color theme="0"/>
      <name val="DM Sans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6" borderId="0" xfId="0" applyFont="1" applyFill="1" applyAlignment="1">
      <alignment horizontal="justify" vertical="center" wrapText="1"/>
    </xf>
    <xf numFmtId="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6" borderId="0" xfId="0" applyFont="1" applyFill="1" applyAlignment="1">
      <alignment horizontal="justify" vertical="center"/>
    </xf>
    <xf numFmtId="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quotePrefix="1" applyFont="1" applyAlignment="1">
      <alignment horizontal="justify" vertical="center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2" fillId="4" borderId="2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justify" vertical="center" wrapText="1"/>
    </xf>
    <xf numFmtId="0" fontId="2" fillId="5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5" xfId="0" applyFont="1" applyBorder="1" applyAlignment="1">
      <alignment vertical="center"/>
    </xf>
    <xf numFmtId="0" fontId="1" fillId="2" borderId="4" xfId="0" applyFont="1" applyFill="1" applyBorder="1" applyAlignment="1">
      <alignment horizontal="justify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2" fontId="2" fillId="2" borderId="27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3" fillId="7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25" xfId="0" applyFont="1" applyFill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" fillId="2" borderId="32" xfId="0" applyFont="1" applyFill="1" applyBorder="1" applyAlignment="1">
      <alignment horizontal="justify" vertical="center" wrapText="1"/>
    </xf>
    <xf numFmtId="0" fontId="1" fillId="2" borderId="34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2" borderId="31" xfId="0" applyFont="1" applyFill="1" applyBorder="1" applyAlignment="1">
      <alignment horizontal="justify" vertical="center" wrapText="1"/>
    </xf>
    <xf numFmtId="0" fontId="1" fillId="2" borderId="33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justify" vertical="top" wrapText="1"/>
    </xf>
    <xf numFmtId="3" fontId="9" fillId="0" borderId="10" xfId="0" applyNumberFormat="1" applyFont="1" applyBorder="1" applyAlignment="1">
      <alignment horizontal="justify" vertical="top" wrapText="1"/>
    </xf>
    <xf numFmtId="3" fontId="9" fillId="0" borderId="11" xfId="0" applyNumberFormat="1" applyFont="1" applyBorder="1" applyAlignment="1">
      <alignment horizontal="justify" vertical="top" wrapText="1"/>
    </xf>
    <xf numFmtId="0" fontId="9" fillId="6" borderId="35" xfId="0" applyFont="1" applyFill="1" applyBorder="1" applyAlignment="1">
      <alignment horizontal="justify" vertical="distributed" wrapText="1"/>
    </xf>
    <xf numFmtId="0" fontId="9" fillId="0" borderId="35" xfId="0" applyFont="1" applyBorder="1" applyAlignment="1">
      <alignment horizontal="justify" vertical="distributed" wrapText="1"/>
    </xf>
    <xf numFmtId="0" fontId="9" fillId="0" borderId="18" xfId="0" applyFont="1" applyBorder="1" applyAlignment="1">
      <alignment horizontal="justify" vertical="distributed" wrapText="1"/>
    </xf>
    <xf numFmtId="0" fontId="2" fillId="7" borderId="21" xfId="0" applyFont="1" applyFill="1" applyBorder="1" applyAlignment="1">
      <alignment horizontal="justify" vertical="center" wrapText="1"/>
    </xf>
    <xf numFmtId="0" fontId="0" fillId="7" borderId="36" xfId="0" applyFill="1" applyBorder="1" applyAlignment="1">
      <alignment horizontal="justify" vertical="center" wrapText="1"/>
    </xf>
    <xf numFmtId="0" fontId="0" fillId="7" borderId="3" xfId="0" applyFill="1" applyBorder="1" applyAlignment="1">
      <alignment horizontal="justify" vertical="center" wrapText="1"/>
    </xf>
    <xf numFmtId="0" fontId="2" fillId="7" borderId="4" xfId="0" applyFont="1" applyFill="1" applyBorder="1" applyAlignment="1">
      <alignment horizontal="justify" vertical="center" wrapText="1"/>
    </xf>
    <xf numFmtId="0" fontId="0" fillId="7" borderId="0" xfId="0" applyFill="1" applyAlignment="1">
      <alignment horizontal="justify" vertical="center" wrapText="1"/>
    </xf>
    <xf numFmtId="0" fontId="0" fillId="7" borderId="5" xfId="0" applyFill="1" applyBorder="1" applyAlignment="1">
      <alignment horizontal="justify" vertical="center" wrapText="1"/>
    </xf>
    <xf numFmtId="0" fontId="9" fillId="6" borderId="20" xfId="0" applyFont="1" applyFill="1" applyBorder="1" applyAlignment="1">
      <alignment horizontal="left" vertical="center" wrapText="1"/>
    </xf>
    <xf numFmtId="0" fontId="9" fillId="0" borderId="35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8" fillId="2" borderId="23" xfId="0" applyFont="1" applyFill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2" borderId="21" xfId="0" applyFont="1" applyFill="1" applyBorder="1" applyAlignment="1">
      <alignment horizontal="justify" vertical="top" wrapText="1"/>
    </xf>
    <xf numFmtId="0" fontId="8" fillId="2" borderId="3" xfId="0" applyFont="1" applyFill="1" applyBorder="1" applyAlignment="1">
      <alignment horizontal="justify" vertical="top" wrapText="1"/>
    </xf>
    <xf numFmtId="0" fontId="8" fillId="2" borderId="25" xfId="0" applyFont="1" applyFill="1" applyBorder="1" applyAlignment="1">
      <alignment horizontal="justify" vertical="top" wrapText="1"/>
    </xf>
    <xf numFmtId="0" fontId="8" fillId="2" borderId="26" xfId="0" applyFont="1" applyFill="1" applyBorder="1" applyAlignment="1">
      <alignment horizontal="justify" vertical="top" wrapText="1"/>
    </xf>
    <xf numFmtId="0" fontId="8" fillId="2" borderId="28" xfId="0" applyFont="1" applyFill="1" applyBorder="1" applyAlignment="1">
      <alignment horizontal="justify" vertical="top" wrapText="1"/>
    </xf>
    <xf numFmtId="0" fontId="8" fillId="2" borderId="37" xfId="0" applyFont="1" applyFill="1" applyBorder="1" applyAlignment="1">
      <alignment horizontal="justify" vertical="top" wrapText="1"/>
    </xf>
    <xf numFmtId="0" fontId="8" fillId="2" borderId="28" xfId="0" applyFont="1" applyFill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  <protection locked="0"/>
    </xf>
    <xf numFmtId="0" fontId="1" fillId="4" borderId="19" xfId="0" applyFont="1" applyFill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vertical="center"/>
      <protection locked="0"/>
    </xf>
    <xf numFmtId="4" fontId="5" fillId="6" borderId="1" xfId="0" applyNumberFormat="1" applyFont="1" applyFill="1" applyBorder="1" applyAlignment="1">
      <alignment horizontal="center" vertical="center"/>
    </xf>
    <xf numFmtId="4" fontId="5" fillId="6" borderId="19" xfId="0" applyNumberFormat="1" applyFont="1" applyFill="1" applyBorder="1" applyAlignment="1">
      <alignment horizontal="center" vertical="center"/>
    </xf>
    <xf numFmtId="4" fontId="5" fillId="6" borderId="13" xfId="0" applyNumberFormat="1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left" vertical="center" wrapText="1"/>
    </xf>
    <xf numFmtId="0" fontId="0" fillId="7" borderId="36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8" fillId="0" borderId="11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4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4</xdr:col>
      <xdr:colOff>581024</xdr:colOff>
      <xdr:row>0</xdr:row>
      <xdr:rowOff>85725</xdr:rowOff>
    </xdr:from>
    <xdr:to>
      <xdr:col>6</xdr:col>
      <xdr:colOff>1114424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2924174" y="85725"/>
          <a:ext cx="5934075" cy="272415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PARA LA CONSTITUCION DE UNA BOLSA DE EMPLEO DE LA FUNDACION UNIVERSIDAD DE VALLADOLID PARA LAS SIGUIENTES CATEGORIAS:</a:t>
          </a:r>
        </a:p>
        <a:p>
          <a:pPr algn="ctr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ctr"/>
          <a:r>
            <a:rPr lang="es-E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Técnico/a de Apoyo</a:t>
          </a:r>
          <a:endParaRPr lang="es-E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ctr"/>
          <a:r>
            <a:rPr lang="es-E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Oficial de 1ª Administración</a:t>
          </a:r>
          <a:endParaRPr lang="es-E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ctr"/>
          <a:r>
            <a:rPr lang="es-E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Auxiliar Administrativo</a:t>
          </a:r>
          <a:endParaRPr lang="es-E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u="none" strike="noStrike">
              <a:solidFill>
                <a:schemeClr val="dk1"/>
              </a:solidFill>
              <a:effectLst/>
              <a:latin typeface="DM Sans" pitchFamily="2" charset="0"/>
              <a:ea typeface="+mn-ea"/>
              <a:cs typeface="+mn-cs"/>
            </a:rPr>
            <a:t> </a:t>
          </a:r>
          <a:endParaRPr lang="es-ES" sz="1100" b="0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  <a:p>
          <a:r>
            <a:rPr lang="es-ES" sz="1800" b="1" u="sng">
              <a:solidFill>
                <a:schemeClr val="dk1"/>
              </a:solidFill>
              <a:effectLst/>
              <a:latin typeface="DM Sans" pitchFamily="2" charset="0"/>
              <a:ea typeface="+mn-ea"/>
              <a:cs typeface="+mn-cs"/>
            </a:rPr>
            <a:t>Referencia: BEADM2601</a:t>
          </a:r>
          <a:endParaRPr lang="es-ES" sz="1800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114300</xdr:colOff>
      <xdr:row>1</xdr:row>
      <xdr:rowOff>868681</xdr:rowOff>
    </xdr:from>
    <xdr:to>
      <xdr:col>4</xdr:col>
      <xdr:colOff>54519</xdr:colOff>
      <xdr:row>2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0687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K65"/>
  <sheetViews>
    <sheetView tabSelected="1" zoomScaleNormal="100" workbookViewId="0">
      <selection activeCell="L3" sqref="L3"/>
    </sheetView>
  </sheetViews>
  <sheetFormatPr baseColWidth="10" defaultColWidth="11.44140625" defaultRowHeight="15" x14ac:dyDescent="0.3"/>
  <cols>
    <col min="1" max="1" width="3.44140625" style="3" customWidth="1"/>
    <col min="2" max="2" width="3.109375" style="3" customWidth="1"/>
    <col min="3" max="3" width="12.33203125" style="3" customWidth="1"/>
    <col min="4" max="4" width="16.33203125" style="3" customWidth="1"/>
    <col min="5" max="5" width="20.33203125" style="3" customWidth="1"/>
    <col min="6" max="6" width="60.6640625" style="3" customWidth="1"/>
    <col min="7" max="7" width="17" style="58" customWidth="1"/>
    <col min="8" max="8" width="4.6640625" style="3" customWidth="1"/>
    <col min="9" max="9" width="11.44140625" style="2" hidden="1" customWidth="1"/>
    <col min="10" max="11" width="11.44140625" style="3" hidden="1" customWidth="1"/>
    <col min="12" max="16384" width="11.44140625" style="3"/>
  </cols>
  <sheetData>
    <row r="1" spans="1:11" ht="15.75" customHeight="1" x14ac:dyDescent="0.3">
      <c r="A1" s="1"/>
      <c r="B1" s="18"/>
      <c r="C1" s="18"/>
      <c r="D1" s="18"/>
      <c r="E1" s="18"/>
      <c r="F1" s="18"/>
      <c r="G1" s="19"/>
      <c r="H1" s="1"/>
    </row>
    <row r="2" spans="1:11" ht="116.25" customHeight="1" x14ac:dyDescent="0.3">
      <c r="A2" s="1"/>
      <c r="B2" s="18"/>
      <c r="C2" s="18"/>
      <c r="D2" s="18"/>
      <c r="E2" s="18"/>
      <c r="F2" s="18"/>
      <c r="G2" s="19"/>
      <c r="H2" s="1"/>
    </row>
    <row r="3" spans="1:11" ht="80.25" customHeight="1" x14ac:dyDescent="0.3">
      <c r="A3" s="1"/>
      <c r="B3" s="18"/>
      <c r="C3" s="18"/>
      <c r="D3" s="18"/>
      <c r="E3" s="18"/>
      <c r="F3" s="18"/>
      <c r="G3" s="19"/>
      <c r="H3" s="1"/>
    </row>
    <row r="4" spans="1:11" ht="60" customHeight="1" thickBot="1" x14ac:dyDescent="0.35">
      <c r="A4" s="1"/>
      <c r="B4" s="18"/>
      <c r="C4" s="18"/>
      <c r="D4" s="18"/>
      <c r="E4" s="18"/>
      <c r="F4" s="18"/>
      <c r="G4" s="19"/>
      <c r="H4" s="1"/>
    </row>
    <row r="5" spans="1:11" s="6" customFormat="1" ht="19.8" thickTop="1" thickBot="1" x14ac:dyDescent="0.35">
      <c r="A5" s="4"/>
      <c r="B5" s="103" t="s">
        <v>7</v>
      </c>
      <c r="C5" s="104"/>
      <c r="D5" s="105"/>
      <c r="E5" s="105"/>
      <c r="F5" s="105"/>
      <c r="G5" s="106"/>
      <c r="H5" s="4"/>
      <c r="I5" s="5"/>
    </row>
    <row r="6" spans="1:11" s="6" customFormat="1" ht="15.6" thickTop="1" x14ac:dyDescent="0.3">
      <c r="A6" s="4"/>
      <c r="B6" s="20"/>
      <c r="C6" s="21"/>
      <c r="D6" s="21"/>
      <c r="E6" s="21"/>
      <c r="F6" s="21"/>
      <c r="G6" s="22"/>
      <c r="H6" s="4"/>
    </row>
    <row r="7" spans="1:11" s="6" customFormat="1" ht="15" customHeight="1" x14ac:dyDescent="0.3">
      <c r="A7" s="4"/>
      <c r="B7" s="23"/>
      <c r="C7" s="110" t="s">
        <v>3</v>
      </c>
      <c r="D7" s="111"/>
      <c r="E7" s="112"/>
      <c r="F7" s="113"/>
      <c r="G7" s="114"/>
      <c r="H7" s="4"/>
      <c r="I7" s="7"/>
      <c r="J7" s="7" t="s">
        <v>23</v>
      </c>
      <c r="K7" s="6">
        <v>0</v>
      </c>
    </row>
    <row r="8" spans="1:11" s="6" customFormat="1" x14ac:dyDescent="0.3">
      <c r="A8" s="4"/>
      <c r="B8" s="23"/>
      <c r="C8" s="110" t="s">
        <v>14</v>
      </c>
      <c r="D8" s="111"/>
      <c r="E8" s="112"/>
      <c r="F8" s="113"/>
      <c r="G8" s="114"/>
      <c r="H8" s="4"/>
      <c r="I8" s="5" t="s">
        <v>0</v>
      </c>
      <c r="J8" s="6" t="s">
        <v>21</v>
      </c>
      <c r="K8" s="6">
        <v>1</v>
      </c>
    </row>
    <row r="9" spans="1:11" s="6" customFormat="1" x14ac:dyDescent="0.3">
      <c r="A9" s="4"/>
      <c r="B9" s="23"/>
      <c r="C9" s="110" t="s">
        <v>4</v>
      </c>
      <c r="D9" s="111"/>
      <c r="E9" s="112"/>
      <c r="F9" s="113"/>
      <c r="G9" s="114"/>
      <c r="H9" s="4"/>
      <c r="I9" s="5" t="s">
        <v>1</v>
      </c>
      <c r="J9" s="6" t="s">
        <v>22</v>
      </c>
      <c r="K9" s="6">
        <v>2</v>
      </c>
    </row>
    <row r="10" spans="1:11" s="6" customFormat="1" ht="14.25" customHeight="1" x14ac:dyDescent="0.3">
      <c r="A10" s="4"/>
      <c r="B10" s="23"/>
      <c r="C10" s="110" t="s">
        <v>5</v>
      </c>
      <c r="D10" s="111"/>
      <c r="E10" s="112"/>
      <c r="F10" s="113"/>
      <c r="G10" s="114"/>
      <c r="H10" s="4"/>
      <c r="I10" s="5"/>
    </row>
    <row r="11" spans="1:11" s="6" customFormat="1" ht="14.25" customHeight="1" x14ac:dyDescent="0.3">
      <c r="A11" s="4"/>
      <c r="B11" s="23"/>
      <c r="C11" s="110" t="s">
        <v>16</v>
      </c>
      <c r="D11" s="111"/>
      <c r="E11" s="115">
        <f>G63</f>
        <v>0</v>
      </c>
      <c r="F11" s="116"/>
      <c r="G11" s="117"/>
      <c r="H11" s="4"/>
      <c r="I11" s="5"/>
    </row>
    <row r="12" spans="1:11" s="6" customFormat="1" ht="14.25" customHeight="1" thickBot="1" x14ac:dyDescent="0.35">
      <c r="A12" s="4"/>
      <c r="B12" s="23"/>
      <c r="C12" s="24"/>
      <c r="D12" s="21"/>
      <c r="E12" s="21"/>
      <c r="F12" s="21"/>
      <c r="G12" s="25"/>
      <c r="H12" s="4"/>
      <c r="I12" s="5"/>
    </row>
    <row r="13" spans="1:11" ht="35.25" customHeight="1" thickTop="1" thickBot="1" x14ac:dyDescent="0.35">
      <c r="A13" s="1"/>
      <c r="B13" s="26"/>
      <c r="C13" s="27" t="s">
        <v>8</v>
      </c>
      <c r="D13" s="84" t="s">
        <v>91</v>
      </c>
      <c r="E13" s="85"/>
      <c r="F13" s="85"/>
      <c r="G13" s="86"/>
      <c r="H13" s="1"/>
    </row>
    <row r="14" spans="1:11" ht="33.75" customHeight="1" thickTop="1" thickBot="1" x14ac:dyDescent="0.35">
      <c r="A14" s="1"/>
      <c r="B14" s="26"/>
      <c r="C14" s="27" t="s">
        <v>9</v>
      </c>
      <c r="D14" s="87"/>
      <c r="E14" s="88"/>
      <c r="F14" s="88"/>
      <c r="G14" s="89"/>
      <c r="H14" s="1"/>
    </row>
    <row r="15" spans="1:11" ht="9" hidden="1" customHeight="1" thickTop="1" thickBot="1" x14ac:dyDescent="0.35">
      <c r="A15" s="1"/>
      <c r="B15" s="26"/>
      <c r="C15" s="28" t="s">
        <v>10</v>
      </c>
      <c r="D15" s="29"/>
      <c r="E15" s="107" t="s">
        <v>15</v>
      </c>
      <c r="F15" s="108"/>
      <c r="G15" s="31">
        <f>1*I15</f>
        <v>0</v>
      </c>
      <c r="H15" s="1"/>
      <c r="I15" s="2">
        <f>IF(D15=$I$8,1,0)</f>
        <v>0</v>
      </c>
    </row>
    <row r="16" spans="1:11" ht="63" customHeight="1" thickTop="1" thickBot="1" x14ac:dyDescent="0.35">
      <c r="A16" s="1"/>
      <c r="B16" s="26"/>
      <c r="C16" s="16" t="s">
        <v>10</v>
      </c>
      <c r="D16" s="17" t="s">
        <v>94</v>
      </c>
      <c r="E16" s="81" t="s">
        <v>101</v>
      </c>
      <c r="F16" s="82"/>
      <c r="G16" s="83"/>
      <c r="H16" s="1"/>
      <c r="I16" s="2" t="e">
        <f>#REF!*10</f>
        <v>#REF!</v>
      </c>
      <c r="J16" s="3" t="e">
        <f>#REF!*0.5</f>
        <v>#REF!</v>
      </c>
    </row>
    <row r="17" spans="1:10" s="14" customFormat="1" ht="15" customHeight="1" thickBot="1" x14ac:dyDescent="0.35">
      <c r="A17" s="13"/>
      <c r="B17" s="32"/>
      <c r="C17" s="33" t="s">
        <v>37</v>
      </c>
      <c r="D17" s="8"/>
      <c r="E17" s="93" t="s">
        <v>26</v>
      </c>
      <c r="F17" s="94"/>
      <c r="G17" s="34">
        <f t="shared" ref="G17:G27" si="0">I17</f>
        <v>0</v>
      </c>
      <c r="H17" s="1"/>
      <c r="I17" s="2">
        <f t="shared" ref="I17:I27" si="1">D17*10</f>
        <v>0</v>
      </c>
      <c r="J17" s="3">
        <f t="shared" ref="J17:J47" si="2">D17*0.5</f>
        <v>0</v>
      </c>
    </row>
    <row r="18" spans="1:10" s="14" customFormat="1" ht="15" customHeight="1" thickBot="1" x14ac:dyDescent="0.35">
      <c r="A18" s="13"/>
      <c r="B18" s="32"/>
      <c r="C18" s="33" t="s">
        <v>38</v>
      </c>
      <c r="D18" s="8"/>
      <c r="E18" s="59" t="s">
        <v>27</v>
      </c>
      <c r="F18" s="60"/>
      <c r="G18" s="34">
        <f t="shared" si="0"/>
        <v>0</v>
      </c>
      <c r="H18" s="1"/>
      <c r="I18" s="2">
        <f t="shared" si="1"/>
        <v>0</v>
      </c>
      <c r="J18" s="3">
        <f t="shared" si="2"/>
        <v>0</v>
      </c>
    </row>
    <row r="19" spans="1:10" s="14" customFormat="1" ht="15" customHeight="1" thickBot="1" x14ac:dyDescent="0.35">
      <c r="A19" s="13"/>
      <c r="B19" s="32"/>
      <c r="C19" s="33" t="s">
        <v>39</v>
      </c>
      <c r="D19" s="8"/>
      <c r="E19" s="59" t="s">
        <v>28</v>
      </c>
      <c r="F19" s="60"/>
      <c r="G19" s="34">
        <f t="shared" si="0"/>
        <v>0</v>
      </c>
      <c r="H19" s="1"/>
      <c r="I19" s="2">
        <f t="shared" si="1"/>
        <v>0</v>
      </c>
      <c r="J19" s="3">
        <f t="shared" si="2"/>
        <v>0</v>
      </c>
    </row>
    <row r="20" spans="1:10" s="14" customFormat="1" ht="15" customHeight="1" thickBot="1" x14ac:dyDescent="0.35">
      <c r="A20" s="13"/>
      <c r="B20" s="32"/>
      <c r="C20" s="33" t="s">
        <v>40</v>
      </c>
      <c r="D20" s="8"/>
      <c r="E20" s="59" t="s">
        <v>29</v>
      </c>
      <c r="F20" s="60"/>
      <c r="G20" s="34">
        <f t="shared" si="0"/>
        <v>0</v>
      </c>
      <c r="H20" s="1"/>
      <c r="I20" s="2">
        <f t="shared" si="1"/>
        <v>0</v>
      </c>
      <c r="J20" s="3">
        <f t="shared" si="2"/>
        <v>0</v>
      </c>
    </row>
    <row r="21" spans="1:10" s="14" customFormat="1" ht="15" customHeight="1" thickBot="1" x14ac:dyDescent="0.35">
      <c r="A21" s="13"/>
      <c r="B21" s="32"/>
      <c r="C21" s="33" t="s">
        <v>41</v>
      </c>
      <c r="D21" s="8"/>
      <c r="E21" s="59" t="s">
        <v>30</v>
      </c>
      <c r="F21" s="60"/>
      <c r="G21" s="34">
        <f t="shared" si="0"/>
        <v>0</v>
      </c>
      <c r="H21" s="1"/>
      <c r="I21" s="2">
        <f t="shared" si="1"/>
        <v>0</v>
      </c>
      <c r="J21" s="3">
        <f t="shared" si="2"/>
        <v>0</v>
      </c>
    </row>
    <row r="22" spans="1:10" s="14" customFormat="1" ht="15" customHeight="1" thickBot="1" x14ac:dyDescent="0.35">
      <c r="A22" s="13"/>
      <c r="B22" s="32"/>
      <c r="C22" s="33" t="s">
        <v>42</v>
      </c>
      <c r="D22" s="8"/>
      <c r="E22" s="59" t="s">
        <v>31</v>
      </c>
      <c r="F22" s="60"/>
      <c r="G22" s="34">
        <f t="shared" si="0"/>
        <v>0</v>
      </c>
      <c r="H22" s="1"/>
      <c r="I22" s="2">
        <f t="shared" si="1"/>
        <v>0</v>
      </c>
      <c r="J22" s="3">
        <f t="shared" si="2"/>
        <v>0</v>
      </c>
    </row>
    <row r="23" spans="1:10" s="14" customFormat="1" ht="15" customHeight="1" thickBot="1" x14ac:dyDescent="0.35">
      <c r="A23" s="13"/>
      <c r="B23" s="32"/>
      <c r="C23" s="33" t="s">
        <v>43</v>
      </c>
      <c r="D23" s="8"/>
      <c r="E23" s="59" t="s">
        <v>32</v>
      </c>
      <c r="F23" s="60"/>
      <c r="G23" s="34">
        <f t="shared" si="0"/>
        <v>0</v>
      </c>
      <c r="H23" s="1"/>
      <c r="I23" s="2">
        <f t="shared" si="1"/>
        <v>0</v>
      </c>
      <c r="J23" s="3">
        <f t="shared" si="2"/>
        <v>0</v>
      </c>
    </row>
    <row r="24" spans="1:10" s="14" customFormat="1" ht="15" customHeight="1" thickBot="1" x14ac:dyDescent="0.35">
      <c r="A24" s="13"/>
      <c r="B24" s="32"/>
      <c r="C24" s="33" t="s">
        <v>44</v>
      </c>
      <c r="D24" s="8"/>
      <c r="E24" s="59" t="s">
        <v>33</v>
      </c>
      <c r="F24" s="60"/>
      <c r="G24" s="34">
        <f t="shared" si="0"/>
        <v>0</v>
      </c>
      <c r="H24" s="1"/>
      <c r="I24" s="2">
        <f t="shared" si="1"/>
        <v>0</v>
      </c>
      <c r="J24" s="3">
        <f t="shared" si="2"/>
        <v>0</v>
      </c>
    </row>
    <row r="25" spans="1:10" s="14" customFormat="1" ht="15" customHeight="1" thickBot="1" x14ac:dyDescent="0.35">
      <c r="A25" s="13"/>
      <c r="B25" s="32"/>
      <c r="C25" s="33" t="s">
        <v>45</v>
      </c>
      <c r="D25" s="8"/>
      <c r="E25" s="59" t="s">
        <v>34</v>
      </c>
      <c r="F25" s="60"/>
      <c r="G25" s="34">
        <f t="shared" si="0"/>
        <v>0</v>
      </c>
      <c r="H25" s="1"/>
      <c r="I25" s="2">
        <f t="shared" si="1"/>
        <v>0</v>
      </c>
      <c r="J25" s="3">
        <f t="shared" si="2"/>
        <v>0</v>
      </c>
    </row>
    <row r="26" spans="1:10" s="14" customFormat="1" ht="15" customHeight="1" thickBot="1" x14ac:dyDescent="0.35">
      <c r="A26" s="13"/>
      <c r="B26" s="32"/>
      <c r="C26" s="33" t="s">
        <v>46</v>
      </c>
      <c r="D26" s="8"/>
      <c r="E26" s="59" t="s">
        <v>35</v>
      </c>
      <c r="F26" s="60"/>
      <c r="G26" s="34">
        <f t="shared" si="0"/>
        <v>0</v>
      </c>
      <c r="H26" s="1"/>
      <c r="I26" s="2">
        <f t="shared" si="1"/>
        <v>0</v>
      </c>
      <c r="J26" s="3">
        <f t="shared" si="2"/>
        <v>0</v>
      </c>
    </row>
    <row r="27" spans="1:10" s="14" customFormat="1" ht="15" customHeight="1" thickBot="1" x14ac:dyDescent="0.35">
      <c r="A27" s="13"/>
      <c r="B27" s="32"/>
      <c r="C27" s="33" t="s">
        <v>47</v>
      </c>
      <c r="D27" s="8"/>
      <c r="E27" s="59" t="s">
        <v>36</v>
      </c>
      <c r="F27" s="60"/>
      <c r="G27" s="34">
        <f t="shared" si="0"/>
        <v>0</v>
      </c>
      <c r="H27" s="1"/>
      <c r="I27" s="2">
        <f t="shared" si="1"/>
        <v>0</v>
      </c>
      <c r="J27" s="3">
        <f t="shared" si="2"/>
        <v>0</v>
      </c>
    </row>
    <row r="28" spans="1:10" ht="36.75" customHeight="1" thickTop="1" thickBot="1" x14ac:dyDescent="0.35">
      <c r="A28" s="1"/>
      <c r="B28" s="26"/>
      <c r="C28" s="16" t="s">
        <v>19</v>
      </c>
      <c r="D28" s="17" t="s">
        <v>94</v>
      </c>
      <c r="E28" s="90" t="s">
        <v>48</v>
      </c>
      <c r="F28" s="91"/>
      <c r="G28" s="92"/>
      <c r="H28" s="1"/>
      <c r="I28" s="2" t="e">
        <f>D28*20</f>
        <v>#VALUE!</v>
      </c>
      <c r="J28" s="3" t="e">
        <f t="shared" si="2"/>
        <v>#VALUE!</v>
      </c>
    </row>
    <row r="29" spans="1:10" s="14" customFormat="1" ht="15" customHeight="1" thickBot="1" x14ac:dyDescent="0.35">
      <c r="A29" s="13"/>
      <c r="B29" s="32"/>
      <c r="C29" s="33" t="s">
        <v>49</v>
      </c>
      <c r="D29" s="8"/>
      <c r="E29" s="93" t="s">
        <v>68</v>
      </c>
      <c r="F29" s="94"/>
      <c r="G29" s="34">
        <f t="shared" ref="G29:G47" si="3">I29</f>
        <v>0</v>
      </c>
      <c r="H29" s="1"/>
      <c r="I29" s="2">
        <f t="shared" ref="I29:I47" si="4">D29*10</f>
        <v>0</v>
      </c>
      <c r="J29" s="3">
        <f t="shared" si="2"/>
        <v>0</v>
      </c>
    </row>
    <row r="30" spans="1:10" s="14" customFormat="1" ht="15" customHeight="1" thickBot="1" x14ac:dyDescent="0.35">
      <c r="A30" s="13"/>
      <c r="B30" s="32"/>
      <c r="C30" s="33" t="s">
        <v>50</v>
      </c>
      <c r="D30" s="8"/>
      <c r="E30" s="59" t="s">
        <v>69</v>
      </c>
      <c r="F30" s="60"/>
      <c r="G30" s="34">
        <f t="shared" si="3"/>
        <v>0</v>
      </c>
      <c r="H30" s="1"/>
      <c r="I30" s="2">
        <f t="shared" si="4"/>
        <v>0</v>
      </c>
      <c r="J30" s="3">
        <f t="shared" si="2"/>
        <v>0</v>
      </c>
    </row>
    <row r="31" spans="1:10" s="14" customFormat="1" ht="15" customHeight="1" thickBot="1" x14ac:dyDescent="0.35">
      <c r="A31" s="13"/>
      <c r="B31" s="32"/>
      <c r="C31" s="33" t="s">
        <v>51</v>
      </c>
      <c r="D31" s="8"/>
      <c r="E31" s="59" t="s">
        <v>70</v>
      </c>
      <c r="F31" s="60"/>
      <c r="G31" s="34">
        <f t="shared" ref="G31:G39" si="5">I31</f>
        <v>0</v>
      </c>
      <c r="H31" s="1"/>
      <c r="I31" s="2">
        <f t="shared" si="4"/>
        <v>0</v>
      </c>
      <c r="J31" s="3">
        <f t="shared" si="2"/>
        <v>0</v>
      </c>
    </row>
    <row r="32" spans="1:10" s="14" customFormat="1" ht="15" customHeight="1" thickBot="1" x14ac:dyDescent="0.35">
      <c r="A32" s="13"/>
      <c r="B32" s="32"/>
      <c r="C32" s="33" t="s">
        <v>52</v>
      </c>
      <c r="D32" s="8"/>
      <c r="E32" s="59" t="s">
        <v>71</v>
      </c>
      <c r="F32" s="60"/>
      <c r="G32" s="34">
        <f t="shared" si="5"/>
        <v>0</v>
      </c>
      <c r="H32" s="1"/>
      <c r="I32" s="2">
        <f t="shared" si="4"/>
        <v>0</v>
      </c>
      <c r="J32" s="3">
        <f t="shared" si="2"/>
        <v>0</v>
      </c>
    </row>
    <row r="33" spans="1:10" s="14" customFormat="1" ht="15" customHeight="1" thickBot="1" x14ac:dyDescent="0.35">
      <c r="A33" s="13"/>
      <c r="B33" s="32"/>
      <c r="C33" s="33" t="s">
        <v>53</v>
      </c>
      <c r="D33" s="8"/>
      <c r="E33" s="59" t="s">
        <v>72</v>
      </c>
      <c r="F33" s="60"/>
      <c r="G33" s="34">
        <f t="shared" si="5"/>
        <v>0</v>
      </c>
      <c r="H33" s="1"/>
      <c r="I33" s="2">
        <f t="shared" si="4"/>
        <v>0</v>
      </c>
      <c r="J33" s="3">
        <f t="shared" si="2"/>
        <v>0</v>
      </c>
    </row>
    <row r="34" spans="1:10" s="14" customFormat="1" ht="15" customHeight="1" thickBot="1" x14ac:dyDescent="0.35">
      <c r="A34" s="13"/>
      <c r="B34" s="32"/>
      <c r="C34" s="33" t="s">
        <v>54</v>
      </c>
      <c r="D34" s="8"/>
      <c r="E34" s="59" t="s">
        <v>73</v>
      </c>
      <c r="F34" s="60"/>
      <c r="G34" s="34">
        <f t="shared" si="5"/>
        <v>0</v>
      </c>
      <c r="H34" s="1"/>
      <c r="I34" s="2">
        <f t="shared" si="4"/>
        <v>0</v>
      </c>
      <c r="J34" s="3">
        <f t="shared" si="2"/>
        <v>0</v>
      </c>
    </row>
    <row r="35" spans="1:10" s="14" customFormat="1" ht="15" customHeight="1" thickBot="1" x14ac:dyDescent="0.35">
      <c r="A35" s="13"/>
      <c r="B35" s="32"/>
      <c r="C35" s="33" t="s">
        <v>55</v>
      </c>
      <c r="D35" s="8"/>
      <c r="E35" s="59" t="s">
        <v>74</v>
      </c>
      <c r="F35" s="60"/>
      <c r="G35" s="34">
        <f t="shared" si="5"/>
        <v>0</v>
      </c>
      <c r="H35" s="1"/>
      <c r="I35" s="2">
        <f t="shared" si="4"/>
        <v>0</v>
      </c>
      <c r="J35" s="3">
        <f t="shared" si="2"/>
        <v>0</v>
      </c>
    </row>
    <row r="36" spans="1:10" s="14" customFormat="1" ht="15" customHeight="1" thickBot="1" x14ac:dyDescent="0.35">
      <c r="A36" s="13"/>
      <c r="B36" s="32"/>
      <c r="C36" s="33" t="s">
        <v>56</v>
      </c>
      <c r="D36" s="8"/>
      <c r="E36" s="59" t="s">
        <v>75</v>
      </c>
      <c r="F36" s="60"/>
      <c r="G36" s="34">
        <f t="shared" si="5"/>
        <v>0</v>
      </c>
      <c r="H36" s="1"/>
      <c r="I36" s="2">
        <f t="shared" si="4"/>
        <v>0</v>
      </c>
      <c r="J36" s="3">
        <f t="shared" si="2"/>
        <v>0</v>
      </c>
    </row>
    <row r="37" spans="1:10" s="14" customFormat="1" ht="15" customHeight="1" thickBot="1" x14ac:dyDescent="0.35">
      <c r="A37" s="13"/>
      <c r="B37" s="32"/>
      <c r="C37" s="33" t="s">
        <v>57</v>
      </c>
      <c r="D37" s="8"/>
      <c r="E37" s="59" t="s">
        <v>76</v>
      </c>
      <c r="F37" s="60"/>
      <c r="G37" s="34">
        <f t="shared" si="5"/>
        <v>0</v>
      </c>
      <c r="H37" s="1"/>
      <c r="I37" s="2">
        <f t="shared" si="4"/>
        <v>0</v>
      </c>
      <c r="J37" s="3">
        <f t="shared" si="2"/>
        <v>0</v>
      </c>
    </row>
    <row r="38" spans="1:10" s="14" customFormat="1" ht="15" customHeight="1" thickBot="1" x14ac:dyDescent="0.35">
      <c r="A38" s="13"/>
      <c r="B38" s="32"/>
      <c r="C38" s="33" t="s">
        <v>58</v>
      </c>
      <c r="D38" s="8"/>
      <c r="E38" s="59" t="s">
        <v>77</v>
      </c>
      <c r="F38" s="60"/>
      <c r="G38" s="34">
        <f t="shared" si="5"/>
        <v>0</v>
      </c>
      <c r="H38" s="1"/>
      <c r="I38" s="2">
        <f t="shared" si="4"/>
        <v>0</v>
      </c>
      <c r="J38" s="3">
        <f t="shared" si="2"/>
        <v>0</v>
      </c>
    </row>
    <row r="39" spans="1:10" s="14" customFormat="1" ht="15" customHeight="1" thickBot="1" x14ac:dyDescent="0.35">
      <c r="A39" s="13"/>
      <c r="B39" s="32"/>
      <c r="C39" s="33" t="s">
        <v>59</v>
      </c>
      <c r="D39" s="8"/>
      <c r="E39" s="59" t="s">
        <v>78</v>
      </c>
      <c r="F39" s="60"/>
      <c r="G39" s="34">
        <f t="shared" si="5"/>
        <v>0</v>
      </c>
      <c r="H39" s="1"/>
      <c r="I39" s="2">
        <f t="shared" si="4"/>
        <v>0</v>
      </c>
      <c r="J39" s="3">
        <f t="shared" si="2"/>
        <v>0</v>
      </c>
    </row>
    <row r="40" spans="1:10" s="14" customFormat="1" ht="15" customHeight="1" thickBot="1" x14ac:dyDescent="0.35">
      <c r="A40" s="13"/>
      <c r="B40" s="32"/>
      <c r="C40" s="33" t="s">
        <v>60</v>
      </c>
      <c r="D40" s="8"/>
      <c r="E40" s="59" t="s">
        <v>79</v>
      </c>
      <c r="F40" s="60"/>
      <c r="G40" s="34">
        <f t="shared" si="3"/>
        <v>0</v>
      </c>
      <c r="H40" s="1"/>
      <c r="I40" s="2">
        <f t="shared" si="4"/>
        <v>0</v>
      </c>
      <c r="J40" s="3">
        <f t="shared" si="2"/>
        <v>0</v>
      </c>
    </row>
    <row r="41" spans="1:10" s="14" customFormat="1" ht="15" customHeight="1" thickBot="1" x14ac:dyDescent="0.35">
      <c r="A41" s="13"/>
      <c r="B41" s="32"/>
      <c r="C41" s="33" t="s">
        <v>61</v>
      </c>
      <c r="D41" s="8"/>
      <c r="E41" s="59" t="s">
        <v>80</v>
      </c>
      <c r="F41" s="60"/>
      <c r="G41" s="34">
        <f t="shared" si="3"/>
        <v>0</v>
      </c>
      <c r="H41" s="1"/>
      <c r="I41" s="2">
        <f t="shared" si="4"/>
        <v>0</v>
      </c>
      <c r="J41" s="3">
        <f t="shared" si="2"/>
        <v>0</v>
      </c>
    </row>
    <row r="42" spans="1:10" s="14" customFormat="1" ht="15" customHeight="1" thickBot="1" x14ac:dyDescent="0.35">
      <c r="A42" s="13"/>
      <c r="B42" s="32"/>
      <c r="C42" s="33" t="s">
        <v>62</v>
      </c>
      <c r="D42" s="8"/>
      <c r="E42" s="59" t="s">
        <v>81</v>
      </c>
      <c r="F42" s="60"/>
      <c r="G42" s="34">
        <f t="shared" si="3"/>
        <v>0</v>
      </c>
      <c r="H42" s="1"/>
      <c r="I42" s="2">
        <f t="shared" si="4"/>
        <v>0</v>
      </c>
      <c r="J42" s="3">
        <f t="shared" si="2"/>
        <v>0</v>
      </c>
    </row>
    <row r="43" spans="1:10" s="14" customFormat="1" ht="15" customHeight="1" thickBot="1" x14ac:dyDescent="0.35">
      <c r="A43" s="13"/>
      <c r="B43" s="32"/>
      <c r="C43" s="33" t="s">
        <v>63</v>
      </c>
      <c r="D43" s="8"/>
      <c r="E43" s="59" t="s">
        <v>82</v>
      </c>
      <c r="F43" s="60"/>
      <c r="G43" s="34">
        <f t="shared" si="3"/>
        <v>0</v>
      </c>
      <c r="H43" s="1"/>
      <c r="I43" s="2">
        <f t="shared" si="4"/>
        <v>0</v>
      </c>
      <c r="J43" s="3">
        <f t="shared" si="2"/>
        <v>0</v>
      </c>
    </row>
    <row r="44" spans="1:10" s="14" customFormat="1" ht="15" customHeight="1" thickBot="1" x14ac:dyDescent="0.35">
      <c r="A44" s="13"/>
      <c r="B44" s="32"/>
      <c r="C44" s="33" t="s">
        <v>64</v>
      </c>
      <c r="D44" s="8"/>
      <c r="E44" s="59" t="s">
        <v>83</v>
      </c>
      <c r="F44" s="60"/>
      <c r="G44" s="34">
        <f t="shared" si="3"/>
        <v>0</v>
      </c>
      <c r="H44" s="1"/>
      <c r="I44" s="2">
        <f t="shared" si="4"/>
        <v>0</v>
      </c>
      <c r="J44" s="3">
        <f t="shared" si="2"/>
        <v>0</v>
      </c>
    </row>
    <row r="45" spans="1:10" s="14" customFormat="1" ht="15" customHeight="1" thickBot="1" x14ac:dyDescent="0.35">
      <c r="A45" s="13"/>
      <c r="B45" s="32"/>
      <c r="C45" s="33" t="s">
        <v>65</v>
      </c>
      <c r="D45" s="8"/>
      <c r="E45" s="59" t="s">
        <v>84</v>
      </c>
      <c r="F45" s="60"/>
      <c r="G45" s="34">
        <f t="shared" si="3"/>
        <v>0</v>
      </c>
      <c r="H45" s="1"/>
      <c r="I45" s="2">
        <f t="shared" si="4"/>
        <v>0</v>
      </c>
      <c r="J45" s="3">
        <f t="shared" si="2"/>
        <v>0</v>
      </c>
    </row>
    <row r="46" spans="1:10" s="14" customFormat="1" ht="15" customHeight="1" thickBot="1" x14ac:dyDescent="0.35">
      <c r="A46" s="13"/>
      <c r="B46" s="32"/>
      <c r="C46" s="33" t="s">
        <v>66</v>
      </c>
      <c r="D46" s="8"/>
      <c r="E46" s="59" t="s">
        <v>85</v>
      </c>
      <c r="F46" s="60"/>
      <c r="G46" s="34">
        <f t="shared" si="3"/>
        <v>0</v>
      </c>
      <c r="H46" s="1"/>
      <c r="I46" s="2">
        <f t="shared" si="4"/>
        <v>0</v>
      </c>
      <c r="J46" s="3">
        <f t="shared" si="2"/>
        <v>0</v>
      </c>
    </row>
    <row r="47" spans="1:10" s="14" customFormat="1" ht="15" customHeight="1" thickBot="1" x14ac:dyDescent="0.35">
      <c r="A47" s="13"/>
      <c r="B47" s="32"/>
      <c r="C47" s="35" t="s">
        <v>67</v>
      </c>
      <c r="D47" s="15"/>
      <c r="E47" s="101" t="s">
        <v>86</v>
      </c>
      <c r="F47" s="102"/>
      <c r="G47" s="36">
        <f t="shared" si="3"/>
        <v>0</v>
      </c>
      <c r="H47" s="1"/>
      <c r="I47" s="2">
        <f t="shared" si="4"/>
        <v>0</v>
      </c>
      <c r="J47" s="3">
        <f t="shared" si="2"/>
        <v>0</v>
      </c>
    </row>
    <row r="48" spans="1:10" ht="21" customHeight="1" thickTop="1" thickBot="1" x14ac:dyDescent="0.35">
      <c r="A48" s="1"/>
      <c r="B48" s="26"/>
      <c r="C48" s="37"/>
      <c r="D48" s="38"/>
      <c r="E48" s="109" t="s">
        <v>6</v>
      </c>
      <c r="F48" s="109"/>
      <c r="G48" s="39">
        <f>IF(I48&gt;30,30,I48)</f>
        <v>0</v>
      </c>
      <c r="H48" s="1"/>
      <c r="I48" s="2">
        <f>SUM(G17:G27)+SUM(G29:G47)</f>
        <v>0</v>
      </c>
    </row>
    <row r="49" spans="1:10" ht="24.75" customHeight="1" thickTop="1" thickBot="1" x14ac:dyDescent="0.35">
      <c r="A49" s="1"/>
      <c r="B49" s="26"/>
      <c r="C49" s="30"/>
      <c r="D49" s="40"/>
      <c r="E49" s="41"/>
      <c r="F49" s="41"/>
      <c r="G49" s="42"/>
      <c r="H49" s="1"/>
    </row>
    <row r="50" spans="1:10" ht="42" customHeight="1" thickTop="1" thickBot="1" x14ac:dyDescent="0.35">
      <c r="A50" s="1"/>
      <c r="B50" s="26"/>
      <c r="C50" s="27" t="s">
        <v>8</v>
      </c>
      <c r="D50" s="118" t="s">
        <v>90</v>
      </c>
      <c r="E50" s="119"/>
      <c r="F50" s="119"/>
      <c r="G50" s="120"/>
      <c r="H50" s="1"/>
    </row>
    <row r="51" spans="1:10" ht="48" customHeight="1" thickTop="1" thickBot="1" x14ac:dyDescent="0.35">
      <c r="A51" s="1"/>
      <c r="B51" s="26"/>
      <c r="C51" s="27" t="s">
        <v>11</v>
      </c>
      <c r="D51" s="43" t="s">
        <v>93</v>
      </c>
      <c r="E51" s="78" t="s">
        <v>92</v>
      </c>
      <c r="F51" s="79"/>
      <c r="G51" s="80"/>
      <c r="H51" s="1"/>
    </row>
    <row r="52" spans="1:10" ht="19.5" customHeight="1" thickTop="1" thickBot="1" x14ac:dyDescent="0.35">
      <c r="A52" s="1"/>
      <c r="B52" s="26"/>
      <c r="C52" s="44" t="s">
        <v>12</v>
      </c>
      <c r="D52" s="9"/>
      <c r="E52" s="95" t="s">
        <v>98</v>
      </c>
      <c r="F52" s="96"/>
      <c r="G52" s="45">
        <f>I52</f>
        <v>0</v>
      </c>
      <c r="H52" s="1"/>
      <c r="I52" s="2">
        <f>D52*0.033</f>
        <v>0</v>
      </c>
      <c r="J52" s="3">
        <f>D52*0.5</f>
        <v>0</v>
      </c>
    </row>
    <row r="53" spans="1:10" ht="20.25" customHeight="1" thickBot="1" x14ac:dyDescent="0.35">
      <c r="A53" s="1"/>
      <c r="B53" s="26"/>
      <c r="C53" s="44" t="s">
        <v>87</v>
      </c>
      <c r="D53" s="11"/>
      <c r="E53" s="97" t="s">
        <v>99</v>
      </c>
      <c r="F53" s="98"/>
      <c r="G53" s="46">
        <f t="shared" ref="G53:G54" si="6">I53</f>
        <v>0</v>
      </c>
      <c r="H53" s="1"/>
      <c r="I53" s="2">
        <f>D53*0.025</f>
        <v>0</v>
      </c>
    </row>
    <row r="54" spans="1:10" ht="19.5" customHeight="1" thickBot="1" x14ac:dyDescent="0.35">
      <c r="A54" s="1"/>
      <c r="B54" s="26"/>
      <c r="C54" s="47" t="s">
        <v>88</v>
      </c>
      <c r="D54" s="15"/>
      <c r="E54" s="99" t="s">
        <v>100</v>
      </c>
      <c r="F54" s="100"/>
      <c r="G54" s="36">
        <f t="shared" si="6"/>
        <v>0</v>
      </c>
      <c r="H54" s="1"/>
      <c r="I54" s="2">
        <f>D54*0.02</f>
        <v>0</v>
      </c>
    </row>
    <row r="55" spans="1:10" ht="22.5" customHeight="1" thickTop="1" thickBot="1" x14ac:dyDescent="0.35">
      <c r="A55" s="1"/>
      <c r="B55" s="26"/>
      <c r="C55" s="74" t="s">
        <v>89</v>
      </c>
      <c r="D55" s="75"/>
      <c r="E55" s="75"/>
      <c r="F55" s="77"/>
      <c r="G55" s="39">
        <f>IF(I55&gt;60,60,I55)</f>
        <v>0</v>
      </c>
      <c r="H55" s="1"/>
      <c r="I55" s="2">
        <f>SUM(G52:G54)</f>
        <v>0</v>
      </c>
    </row>
    <row r="56" spans="1:10" ht="22.5" customHeight="1" thickTop="1" thickBot="1" x14ac:dyDescent="0.35">
      <c r="A56" s="1"/>
      <c r="B56" s="26"/>
      <c r="C56" s="70"/>
      <c r="D56" s="71"/>
      <c r="E56" s="71"/>
      <c r="F56" s="71"/>
      <c r="G56" s="48"/>
      <c r="H56" s="1"/>
    </row>
    <row r="57" spans="1:10" ht="42" customHeight="1" thickTop="1" thickBot="1" x14ac:dyDescent="0.35">
      <c r="A57" s="1"/>
      <c r="B57" s="26"/>
      <c r="C57" s="27" t="s">
        <v>8</v>
      </c>
      <c r="D57" s="118" t="s">
        <v>25</v>
      </c>
      <c r="E57" s="119"/>
      <c r="F57" s="119"/>
      <c r="G57" s="120"/>
      <c r="H57" s="1"/>
    </row>
    <row r="58" spans="1:10" ht="33.75" customHeight="1" thickTop="1" thickBot="1" x14ac:dyDescent="0.35">
      <c r="A58" s="1"/>
      <c r="B58" s="26"/>
      <c r="C58" s="27" t="s">
        <v>17</v>
      </c>
      <c r="D58" s="49" t="s">
        <v>2</v>
      </c>
      <c r="E58" s="78" t="s">
        <v>97</v>
      </c>
      <c r="F58" s="79"/>
      <c r="G58" s="121"/>
      <c r="H58" s="1"/>
    </row>
    <row r="59" spans="1:10" ht="21.75" customHeight="1" thickTop="1" thickBot="1" x14ac:dyDescent="0.35">
      <c r="A59" s="1"/>
      <c r="B59" s="26"/>
      <c r="C59" s="50" t="s">
        <v>18</v>
      </c>
      <c r="D59" s="12"/>
      <c r="E59" s="72" t="s">
        <v>96</v>
      </c>
      <c r="F59" s="73"/>
      <c r="G59" s="51">
        <f t="shared" ref="G59" si="7">I59</f>
        <v>0</v>
      </c>
      <c r="H59" s="1"/>
      <c r="I59" s="2">
        <f>IF(D59=$I$8,5,0)</f>
        <v>0</v>
      </c>
    </row>
    <row r="60" spans="1:10" ht="21.75" customHeight="1" thickBot="1" x14ac:dyDescent="0.35">
      <c r="A60" s="1"/>
      <c r="B60" s="26"/>
      <c r="C60" s="52" t="s">
        <v>24</v>
      </c>
      <c r="D60" s="10"/>
      <c r="E60" s="68" t="s">
        <v>95</v>
      </c>
      <c r="F60" s="69"/>
      <c r="G60" s="36">
        <f t="shared" ref="G60" si="8">I60</f>
        <v>0</v>
      </c>
      <c r="H60" s="1"/>
      <c r="I60" s="2">
        <f>IF(D60=$I$8,10,0)</f>
        <v>0</v>
      </c>
    </row>
    <row r="61" spans="1:10" ht="28.2" customHeight="1" thickTop="1" thickBot="1" x14ac:dyDescent="0.35">
      <c r="A61" s="1"/>
      <c r="B61" s="26"/>
      <c r="C61" s="74" t="s">
        <v>20</v>
      </c>
      <c r="D61" s="75"/>
      <c r="E61" s="75"/>
      <c r="F61" s="76"/>
      <c r="G61" s="39">
        <f>IF(I61&gt;10,10,I61)</f>
        <v>0</v>
      </c>
      <c r="H61" s="1"/>
      <c r="I61" s="2">
        <f>SUM(I59:I60)</f>
        <v>0</v>
      </c>
    </row>
    <row r="62" spans="1:10" ht="19.5" customHeight="1" thickTop="1" thickBot="1" x14ac:dyDescent="0.35">
      <c r="A62" s="1"/>
      <c r="B62" s="26"/>
      <c r="C62" s="53"/>
      <c r="D62" s="54"/>
      <c r="E62" s="40"/>
      <c r="F62" s="41"/>
      <c r="G62" s="55"/>
      <c r="H62" s="1"/>
    </row>
    <row r="63" spans="1:10" ht="22.5" customHeight="1" thickTop="1" thickBot="1" x14ac:dyDescent="0.35">
      <c r="A63" s="1"/>
      <c r="B63" s="26"/>
      <c r="C63" s="65" t="s">
        <v>13</v>
      </c>
      <c r="D63" s="66"/>
      <c r="E63" s="66"/>
      <c r="F63" s="67"/>
      <c r="G63" s="56">
        <f>G48+G55+G61</f>
        <v>0</v>
      </c>
      <c r="H63" s="1"/>
    </row>
    <row r="64" spans="1:10" ht="10.5" customHeight="1" thickTop="1" thickBot="1" x14ac:dyDescent="0.35">
      <c r="A64" s="1"/>
      <c r="B64" s="61"/>
      <c r="C64" s="62"/>
      <c r="D64" s="63"/>
      <c r="E64" s="63"/>
      <c r="F64" s="63"/>
      <c r="G64" s="64"/>
      <c r="H64" s="1"/>
    </row>
    <row r="65" spans="1:8" ht="15.6" thickTop="1" x14ac:dyDescent="0.3">
      <c r="A65" s="1"/>
      <c r="B65" s="1"/>
      <c r="C65" s="1"/>
      <c r="D65" s="1"/>
      <c r="E65" s="1"/>
      <c r="F65" s="1"/>
      <c r="G65" s="57"/>
      <c r="H65" s="1"/>
    </row>
  </sheetData>
  <sheetProtection algorithmName="SHA-512" hashValue="ijdJYiMNpfBGGVdlkjBeXjKyuc09K8DZXCbcnAwtsfUBW2ITLsjAnb1qft0Z6Wa/eoAbmw4VM5JrxFpJBdJlAA==" saltValue="XY0GAxE+jWy8yMcOhMLQxA==" spinCount="100000" sheet="1" objects="1" scenarios="1"/>
  <mergeCells count="60">
    <mergeCell ref="D50:G50"/>
    <mergeCell ref="D57:G57"/>
    <mergeCell ref="E58:G58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3:F43"/>
    <mergeCell ref="E44:F44"/>
    <mergeCell ref="E45:F45"/>
    <mergeCell ref="E46:F46"/>
    <mergeCell ref="B5:G5"/>
    <mergeCell ref="E15:F15"/>
    <mergeCell ref="E48:F48"/>
    <mergeCell ref="C7:D7"/>
    <mergeCell ref="C8:D8"/>
    <mergeCell ref="C9:D9"/>
    <mergeCell ref="C10:D10"/>
    <mergeCell ref="E7:G7"/>
    <mergeCell ref="E8:G8"/>
    <mergeCell ref="E9:G9"/>
    <mergeCell ref="E10:G10"/>
    <mergeCell ref="C11:D11"/>
    <mergeCell ref="E11:G11"/>
    <mergeCell ref="E27:F27"/>
    <mergeCell ref="E17:F17"/>
    <mergeCell ref="E23:F23"/>
    <mergeCell ref="C55:F55"/>
    <mergeCell ref="E51:G51"/>
    <mergeCell ref="E16:G16"/>
    <mergeCell ref="D13:G14"/>
    <mergeCell ref="E28:G28"/>
    <mergeCell ref="E29:F29"/>
    <mergeCell ref="E30:F30"/>
    <mergeCell ref="E40:F40"/>
    <mergeCell ref="E41:F41"/>
    <mergeCell ref="E42:F42"/>
    <mergeCell ref="E52:F52"/>
    <mergeCell ref="E53:F53"/>
    <mergeCell ref="E54:F54"/>
    <mergeCell ref="E25:F25"/>
    <mergeCell ref="E26:F26"/>
    <mergeCell ref="E47:F47"/>
    <mergeCell ref="B64:G64"/>
    <mergeCell ref="C63:F63"/>
    <mergeCell ref="E60:F60"/>
    <mergeCell ref="C56:F56"/>
    <mergeCell ref="E59:F59"/>
    <mergeCell ref="C61:F61"/>
    <mergeCell ref="E24:F24"/>
    <mergeCell ref="E18:F18"/>
    <mergeCell ref="E19:F19"/>
    <mergeCell ref="E20:F20"/>
    <mergeCell ref="E21:F21"/>
    <mergeCell ref="E22:F22"/>
  </mergeCells>
  <dataValidations count="1">
    <dataValidation type="list" allowBlank="1" showInputMessage="1" showErrorMessage="1" sqref="D15 D59:D60" xr:uid="{709FF821-8CDA-42C3-B49B-EFC019DE8EB3}">
      <formula1>$I$7:$I$9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JWYAVES5PER4-84579834-5535</_dlc_DocId>
    <_dlc_DocIdUrl xmlns="99fa1fec-90cf-4bf4-ad28-be43176c2173">
      <Url>https://fundacionuvaes.sharepoint.com/sites/DOCUMENTACIONPERSONAS/_layouts/15/DocIdRedir.aspx?ID=JWYAVES5PER4-84579834-5535</Url>
      <Description>JWYAVES5PER4-84579834-5535</Description>
    </_dlc_DocIdUrl>
    <TaxCatchAll xmlns="99fa1fec-90cf-4bf4-ad28-be43176c2173" xsi:nil="true"/>
    <lcf76f155ced4ddcb4097134ff3c332f xmlns="0d9faf5a-1549-406c-9c4a-3a597aa44f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0014AF4CC14CBD8B1BD0EB941CF0" ma:contentTypeVersion="13" ma:contentTypeDescription="Crear nuevo documento." ma:contentTypeScope="" ma:versionID="c53e5f4ccf7f7fd38568bfea03267e7d">
  <xsd:schema xmlns:xsd="http://www.w3.org/2001/XMLSchema" xmlns:xs="http://www.w3.org/2001/XMLSchema" xmlns:p="http://schemas.microsoft.com/office/2006/metadata/properties" xmlns:ns2="99fa1fec-90cf-4bf4-ad28-be43176c2173" xmlns:ns3="0d9faf5a-1549-406c-9c4a-3a597aa44f2a" targetNamespace="http://schemas.microsoft.com/office/2006/metadata/properties" ma:root="true" ma:fieldsID="75f4234bf1aedabd8ffff7bbaa23972a" ns2:_="" ns3:_="">
    <xsd:import namespace="99fa1fec-90cf-4bf4-ad28-be43176c2173"/>
    <xsd:import namespace="0d9faf5a-1549-406c-9c4a-3a597aa44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faf5a-1549-406c-9c4a-3a597aa44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31172E-32B8-4514-9187-59137EE26C2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0d9faf5a-1549-406c-9c4a-3a597aa44f2a"/>
    <ds:schemaRef ds:uri="http://www.w3.org/XML/1998/namespace"/>
    <ds:schemaRef ds:uri="99fa1fec-90cf-4bf4-ad28-be43176c217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A70E347-2172-4252-9DAB-4BAAC14FA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0d9faf5a-1549-406c-9c4a-3a597aa44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YOLANDA CALVO CONDE</cp:lastModifiedBy>
  <cp:lastPrinted>2026-02-11T09:45:15Z</cp:lastPrinted>
  <dcterms:created xsi:type="dcterms:W3CDTF">2022-03-16T12:07:19Z</dcterms:created>
  <dcterms:modified xsi:type="dcterms:W3CDTF">2026-03-17T10:32:23Z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0x01010045830014AF4CC14CBD8B1BD0EB941CF0</vt:lpwstr>
  </property>
  <property fmtid="{D5CDD505-2E9C-101B-9397-08002B2CF9AE}" pid="3" name="_dlc_DocIdItemGuid">
    <vt:lpwstr>9fecf4c4-e31c-4540-b1c9-3e7fd685d497</vt:lpwstr>
  </property>
  <property fmtid="{D5CDD505-2E9C-101B-9397-08002B2CF9AE}" pid="4" name="MediaServiceImageTags">
    <vt:lpwstr/>
  </property>
</Properties>
</file>