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ndacionuvaes.sharepoint.com/sites/DOCUMENTACIONPERSONAS/0 PROCESOS SELECCION/BOLSAS DE EMPLEO/BOLSA EMPLEO BEENF2602/web/"/>
    </mc:Choice>
  </mc:AlternateContent>
  <xr:revisionPtr revIDLastSave="15" documentId="8_{04027200-336A-4B53-91A0-E325AFAC6829}" xr6:coauthVersionLast="47" xr6:coauthVersionMax="47" xr10:uidLastSave="{C36088B8-EB1E-471A-B113-8C2EF04EDCBD}"/>
  <bookViews>
    <workbookView xWindow="-108" yWindow="-108" windowWidth="23256" windowHeight="12576" xr2:uid="{112853C9-DF0D-4C4D-A6E5-BC70BB454B9F}"/>
  </bookViews>
  <sheets>
    <sheet name="Hoja1" sheetId="1" r:id="rId1"/>
  </sheets>
  <definedNames>
    <definedName name="_xlnm.Print_Area" localSheetId="0">Hoja1!$B$1:$H$43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1" l="1"/>
  <c r="J39" i="1"/>
  <c r="J37" i="1"/>
  <c r="J36" i="1"/>
  <c r="J29" i="1"/>
  <c r="H22" i="1"/>
  <c r="J22" i="1"/>
  <c r="K22" i="1" s="1"/>
  <c r="H39" i="1" l="1"/>
  <c r="H38" i="1"/>
  <c r="H37" i="1"/>
  <c r="H29" i="1"/>
  <c r="J30" i="1"/>
  <c r="H30" i="1" s="1"/>
  <c r="H23" i="1"/>
  <c r="J24" i="1" s="1"/>
  <c r="J23" i="1"/>
  <c r="J16" i="1"/>
  <c r="K23" i="1" l="1"/>
  <c r="H36" i="1"/>
  <c r="J40" i="1" s="1"/>
  <c r="K30" i="1"/>
  <c r="J21" i="1"/>
  <c r="H21" i="1" s="1"/>
  <c r="H24" i="1" l="1"/>
  <c r="K29" i="1"/>
  <c r="J28" i="1"/>
  <c r="H28" i="1" s="1"/>
  <c r="H31" i="1" s="1"/>
  <c r="J17" i="1"/>
  <c r="J31" i="1" l="1"/>
  <c r="J35" i="1"/>
  <c r="H35" i="1" s="1"/>
  <c r="H40" i="1" l="1"/>
  <c r="H16" i="1" l="1"/>
  <c r="H17" i="1" s="1"/>
  <c r="J15" i="1" l="1"/>
  <c r="H15" i="1" s="1"/>
  <c r="H42" i="1" l="1"/>
  <c r="F11" i="1" s="1"/>
</calcChain>
</file>

<file path=xl/sharedStrings.xml><?xml version="1.0" encoding="utf-8"?>
<sst xmlns="http://schemas.openxmlformats.org/spreadsheetml/2006/main" count="59" uniqueCount="45">
  <si>
    <t>SI</t>
  </si>
  <si>
    <t>NO</t>
  </si>
  <si>
    <t>Nombre y apellidos:</t>
  </si>
  <si>
    <t>email:</t>
  </si>
  <si>
    <t>teléfono de contacto:</t>
  </si>
  <si>
    <t>M1</t>
  </si>
  <si>
    <t>M1a</t>
  </si>
  <si>
    <t>NIF/NIE/PASAPORTE:</t>
  </si>
  <si>
    <t>Por titulación de FP de grado medio en un área administrativa, 1 punto</t>
  </si>
  <si>
    <t>Total Autobaremo</t>
  </si>
  <si>
    <t>Puntuación</t>
  </si>
  <si>
    <t>Código</t>
  </si>
  <si>
    <t>M2</t>
  </si>
  <si>
    <t>M2a</t>
  </si>
  <si>
    <t>Tabla autobaremación: a rellenar solo las casillas sombreadas</t>
  </si>
  <si>
    <t>M3</t>
  </si>
  <si>
    <t>M3a</t>
  </si>
  <si>
    <t xml:space="preserve">Total Formación Reglada </t>
  </si>
  <si>
    <t>SI/NO</t>
  </si>
  <si>
    <t>M3b</t>
  </si>
  <si>
    <t>M4</t>
  </si>
  <si>
    <t>M4a</t>
  </si>
  <si>
    <t>M4b</t>
  </si>
  <si>
    <t>Formación Reglada | Máximo 3 puntos</t>
  </si>
  <si>
    <t xml:space="preserve">Por titulación de Máster Oficial en el ámbito de las Ciencias de la Visión. 3 puntos. </t>
  </si>
  <si>
    <t>Formación Continuada. Máximo 8 puntos</t>
  </si>
  <si>
    <t>Experiencia en Investigación. Máximo 4 puntos</t>
  </si>
  <si>
    <t>M4c</t>
  </si>
  <si>
    <t>M4d</t>
  </si>
  <si>
    <t>Total Formación Continuada</t>
  </si>
  <si>
    <t>Total experiencia en investigación</t>
  </si>
  <si>
    <t>Total Experiencia profesional</t>
  </si>
  <si>
    <t>M2b</t>
  </si>
  <si>
    <t>Participación en cursos de formación continuada acreditados en el ámbito de las ciencias de la visión: 1 punto por cada 20 horas de formación</t>
  </si>
  <si>
    <t>Nº proyectos / Nº publicaciones</t>
  </si>
  <si>
    <t>Nº congresos / Cada 20 horas de formación</t>
  </si>
  <si>
    <t xml:space="preserve">Publicaciones en revistas científicas indexadas, libros o monografías. 0,25 puntos por cada publicación hasta un máximo de 1 punto. </t>
  </si>
  <si>
    <t>Asistencia a congresos  en el ámbito de las ciencias de la visión: 0,5 puntos por congreso</t>
  </si>
  <si>
    <t xml:space="preserve">Participación en proyectos de investigación y ensayos clínicos. 0,25 puntos por proyecto hasta un máximo de 3 puntos. </t>
  </si>
  <si>
    <t xml:space="preserve">Por servicios prestados relacionados con la plaza ofertada con contrato laboral de categoría similar, equivalente o superior en la Fundación Universidad de Valladolid: 0,020 puntos por día trabajado según vida laboral. </t>
  </si>
  <si>
    <t>Nº días</t>
  </si>
  <si>
    <t>Experiencia profesional (desde 01/01/2016): Máximo 35 puntos</t>
  </si>
  <si>
    <t xml:space="preserve">Por servicios prestados relacionados con la plaza ofertada con nombramiento o contrato laboral de categoría similar, equivalente o superior en otras Entidades del Sector Público: 0,015 puntos por día trabajado según vida laboral. </t>
  </si>
  <si>
    <t xml:space="preserve">Por servicios prestados relacionados con la plaza ofertada con contrato laboral de categoría similar, equivalente o superior en Entidades del Sector Privado: 0,012 puntos por día trabajado según vida laboral.  </t>
  </si>
  <si>
    <t xml:space="preserve">Por servicios prestados no relacionados directamente con la plaza ofertada con contrato laboral de categoría similar, equivalente o superior en la Fundación Universidad de Valladolid M.P.: 0,010 puntos por día trabajado según vida laboral.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</si>
</sst>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DM Sans"/>
    </font>
    <font>
      <b/>
      <sz val="11"/>
      <color theme="1"/>
      <name val="DM Sans"/>
    </font>
    <font>
      <b/>
      <sz val="18"/>
      <color theme="1"/>
      <name val="DM Sans"/>
    </font>
    <font>
      <b/>
      <sz val="18"/>
      <color theme="0"/>
      <name val="DM Sans"/>
    </font>
    <font>
      <b/>
      <sz val="12"/>
      <color theme="1"/>
      <name val="DM Sans"/>
    </font>
  </fonts>
  <fills count="7">
    <fill>
      <patternFill patternType="none"/>
    </fill>
    <fill>
      <patternFill patternType="gray125"/>
    </fill>
    <fill>
      <patternFill patternType="solid">
        <fgColor auto="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6" borderId="0" xfId="0" applyFill="1" applyAlignment="1">
      <alignment horizontal="justify" vertical="center" wrapText="1"/>
    </xf>
    <xf numFmtId="0" fontId="0" fillId="5" borderId="0" xfId="0" applyFill="1" applyAlignment="1">
      <alignment horizontal="justify" vertical="center" wrapText="1"/>
    </xf>
    <xf numFmtId="0" fontId="1" fillId="5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2" fillId="6" borderId="0" xfId="0" applyFont="1" applyFill="1" applyAlignment="1">
      <alignment horizontal="justify" vertical="center"/>
    </xf>
    <xf numFmtId="4" fontId="2" fillId="0" borderId="0" xfId="0" applyNumberFormat="1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2" borderId="4" xfId="0" applyFont="1" applyFill="1" applyBorder="1" applyAlignment="1">
      <alignment horizontal="justify" vertical="center"/>
    </xf>
    <xf numFmtId="0" fontId="2" fillId="2" borderId="0" xfId="0" applyFont="1" applyFill="1" applyAlignment="1">
      <alignment horizontal="justify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justify" vertical="center"/>
    </xf>
    <xf numFmtId="0" fontId="3" fillId="2" borderId="0" xfId="0" applyFont="1" applyFill="1" applyAlignment="1">
      <alignment horizontal="justify" vertical="center"/>
    </xf>
    <xf numFmtId="0" fontId="2" fillId="0" borderId="5" xfId="0" applyFont="1" applyBorder="1" applyAlignment="1">
      <alignment vertical="center"/>
    </xf>
    <xf numFmtId="0" fontId="2" fillId="6" borderId="0" xfId="0" applyFont="1" applyFill="1" applyAlignment="1">
      <alignment horizontal="justify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/>
    </xf>
    <xf numFmtId="4" fontId="5" fillId="3" borderId="2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justify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2" fillId="2" borderId="18" xfId="0" applyNumberFormat="1" applyFon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2" fontId="2" fillId="2" borderId="23" xfId="0" applyNumberFormat="1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2" fontId="2" fillId="2" borderId="26" xfId="0" applyNumberFormat="1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2" fontId="2" fillId="2" borderId="30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3" fillId="4" borderId="22" xfId="0" applyFont="1" applyFill="1" applyBorder="1" applyAlignment="1" applyProtection="1">
      <alignment horizontal="center" vertical="center" wrapText="1"/>
      <protection locked="0"/>
    </xf>
    <xf numFmtId="3" fontId="2" fillId="0" borderId="22" xfId="0" applyNumberFormat="1" applyFont="1" applyBorder="1" applyAlignment="1">
      <alignment horizontal="justify" vertical="center" wrapText="1"/>
    </xf>
    <xf numFmtId="0" fontId="2" fillId="2" borderId="0" xfId="0" applyFont="1" applyFill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3" fillId="4" borderId="25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4" borderId="17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2" borderId="0" xfId="0" applyFont="1" applyFill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15" xfId="0" applyFont="1" applyBorder="1" applyAlignment="1">
      <alignment horizontal="justify" vertical="center"/>
    </xf>
    <xf numFmtId="0" fontId="2" fillId="4" borderId="1" xfId="0" applyFont="1" applyFill="1" applyBorder="1" applyAlignment="1" applyProtection="1">
      <alignment horizontal="justify" vertical="center"/>
      <protection locked="0"/>
    </xf>
    <xf numFmtId="0" fontId="2" fillId="4" borderId="16" xfId="0" applyFont="1" applyFill="1" applyBorder="1" applyAlignment="1" applyProtection="1">
      <alignment vertical="center"/>
      <protection locked="0"/>
    </xf>
    <xf numFmtId="0" fontId="2" fillId="4" borderId="12" xfId="0" applyFont="1" applyFill="1" applyBorder="1" applyAlignment="1" applyProtection="1">
      <alignment vertical="center"/>
      <protection locked="0"/>
    </xf>
    <xf numFmtId="0" fontId="3" fillId="2" borderId="10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2" fillId="2" borderId="29" xfId="0" applyFont="1" applyFill="1" applyBorder="1" applyAlignment="1">
      <alignment horizontal="justify" vertical="center" wrapText="1"/>
    </xf>
    <xf numFmtId="4" fontId="3" fillId="6" borderId="1" xfId="0" applyNumberFormat="1" applyFont="1" applyFill="1" applyBorder="1" applyAlignment="1">
      <alignment horizontal="center" vertical="center"/>
    </xf>
    <xf numFmtId="4" fontId="3" fillId="6" borderId="16" xfId="0" applyNumberFormat="1" applyFont="1" applyFill="1" applyBorder="1" applyAlignment="1">
      <alignment horizontal="center" vertical="center"/>
    </xf>
    <xf numFmtId="4" fontId="3" fillId="6" borderId="12" xfId="0" applyNumberFormat="1" applyFont="1" applyFill="1" applyBorder="1" applyAlignment="1">
      <alignment horizontal="center" vertical="center"/>
    </xf>
    <xf numFmtId="0" fontId="3" fillId="4" borderId="20" xfId="0" applyFont="1" applyFill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>
      <alignment horizontal="justify" vertical="center" wrapText="1"/>
    </xf>
    <xf numFmtId="3" fontId="2" fillId="0" borderId="25" xfId="0" applyNumberFormat="1" applyFont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/>
    </xf>
    <xf numFmtId="0" fontId="3" fillId="2" borderId="7" xfId="0" applyFont="1" applyFill="1" applyBorder="1" applyAlignment="1">
      <alignment horizontal="justify" vertical="center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4" fillId="2" borderId="0" xfId="0" applyFont="1" applyFill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85725</xdr:rowOff>
    </xdr:from>
    <xdr:to>
      <xdr:col>5</xdr:col>
      <xdr:colOff>581025</xdr:colOff>
      <xdr:row>3</xdr:row>
      <xdr:rowOff>114300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297E4FA3-52D3-48AA-AE54-6E42D0D022D9}"/>
            </a:ext>
          </a:extLst>
        </xdr:cNvPr>
        <xdr:cNvSpPr txBox="1"/>
      </xdr:nvSpPr>
      <xdr:spPr>
        <a:xfrm>
          <a:off x="28575" y="85725"/>
          <a:ext cx="1666875" cy="619125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  <a:miter lim="8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100"/>
        </a:p>
      </xdr:txBody>
    </xdr:sp>
    <xdr:clientData/>
  </xdr:twoCellAnchor>
  <xdr:twoCellAnchor>
    <xdr:from>
      <xdr:col>5</xdr:col>
      <xdr:colOff>581025</xdr:colOff>
      <xdr:row>0</xdr:row>
      <xdr:rowOff>85725</xdr:rowOff>
    </xdr:from>
    <xdr:to>
      <xdr:col>7</xdr:col>
      <xdr:colOff>1104900</xdr:colOff>
      <xdr:row>3</xdr:row>
      <xdr:rowOff>114300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3519647D-D9FC-40E4-A4DA-53A5E820D064}"/>
            </a:ext>
          </a:extLst>
        </xdr:cNvPr>
        <xdr:cNvSpPr txBox="1"/>
      </xdr:nvSpPr>
      <xdr:spPr>
        <a:xfrm>
          <a:off x="2847975" y="85725"/>
          <a:ext cx="6657975" cy="2371725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  <a:miter lim="8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Convocatoria para la constitución de una bolsa de empleo de la Fundación Universidad de Valladolid M.P. para la categoría de Enfermero/a.</a:t>
          </a:r>
          <a:endParaRPr lang="es-ES" sz="2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Referencia: BEENF2602</a:t>
          </a:r>
          <a:endParaRPr lang="es-ES" sz="1800">
            <a:effectLst/>
            <a:latin typeface="DM Sans" pitchFamily="2" charset="0"/>
          </a:endParaRPr>
        </a:p>
      </xdr:txBody>
    </xdr:sp>
    <xdr:clientData/>
  </xdr:twoCellAnchor>
  <xdr:oneCellAnchor>
    <xdr:from>
      <xdr:col>2</xdr:col>
      <xdr:colOff>171450</xdr:colOff>
      <xdr:row>0</xdr:row>
      <xdr:rowOff>66675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AF51EE9-511D-49BB-AD10-BC46B7452045}"/>
            </a:ext>
          </a:extLst>
        </xdr:cNvPr>
        <xdr:cNvSpPr txBox="1"/>
      </xdr:nvSpPr>
      <xdr:spPr>
        <a:xfrm>
          <a:off x="609600" y="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2</xdr:col>
      <xdr:colOff>274320</xdr:colOff>
      <xdr:row>0</xdr:row>
      <xdr:rowOff>135254</xdr:rowOff>
    </xdr:from>
    <xdr:to>
      <xdr:col>4</xdr:col>
      <xdr:colOff>512445</xdr:colOff>
      <xdr:row>3</xdr:row>
      <xdr:rowOff>72389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4A1E85C-9CBE-4368-AA30-D99ED27DFE9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35254"/>
          <a:ext cx="1769745" cy="16059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A6793-ACF0-4A96-BA03-202A09789768}">
  <sheetPr>
    <pageSetUpPr fitToPage="1"/>
  </sheetPr>
  <dimension ref="A1:O46"/>
  <sheetViews>
    <sheetView tabSelected="1" zoomScaleNormal="100" workbookViewId="0">
      <selection activeCell="M9" sqref="M9"/>
    </sheetView>
  </sheetViews>
  <sheetFormatPr baseColWidth="10" defaultColWidth="11.44140625" defaultRowHeight="14.4" x14ac:dyDescent="0.3"/>
  <cols>
    <col min="1" max="1" width="3.44140625" style="5" customWidth="1"/>
    <col min="2" max="2" width="3.109375" style="5" customWidth="1"/>
    <col min="3" max="3" width="11.33203125" style="5" customWidth="1"/>
    <col min="4" max="4" width="11" style="5" customWidth="1"/>
    <col min="5" max="5" width="9.5546875" style="5" customWidth="1"/>
    <col min="6" max="6" width="20.33203125" style="5" customWidth="1"/>
    <col min="7" max="7" width="76.33203125" style="5" customWidth="1"/>
    <col min="8" max="8" width="16.6640625" style="6" customWidth="1"/>
    <col min="9" max="9" width="4.6640625" style="5" hidden="1" customWidth="1"/>
    <col min="10" max="10" width="10.88671875" style="4" hidden="1" customWidth="1"/>
    <col min="11" max="11" width="5" style="5" hidden="1" customWidth="1"/>
    <col min="12" max="16384" width="11.44140625" style="5"/>
  </cols>
  <sheetData>
    <row r="1" spans="1:11" ht="15.75" customHeight="1" x14ac:dyDescent="0.3">
      <c r="A1" s="1"/>
      <c r="B1" s="2"/>
      <c r="C1" s="2"/>
      <c r="D1" s="2"/>
      <c r="E1" s="2"/>
      <c r="F1" s="2"/>
      <c r="G1" s="2"/>
      <c r="H1" s="3"/>
      <c r="I1" s="1"/>
    </row>
    <row r="2" spans="1:11" ht="64.8" customHeight="1" x14ac:dyDescent="0.3">
      <c r="A2" s="1"/>
      <c r="B2" s="2"/>
      <c r="C2" s="2"/>
      <c r="D2" s="2"/>
      <c r="E2" s="2"/>
      <c r="F2" s="2"/>
      <c r="G2" s="2"/>
      <c r="H2" s="3"/>
      <c r="I2" s="1"/>
    </row>
    <row r="3" spans="1:11" ht="51" customHeight="1" x14ac:dyDescent="0.3">
      <c r="A3" s="1"/>
      <c r="B3" s="2"/>
      <c r="C3" s="2"/>
      <c r="D3" s="2"/>
      <c r="E3" s="2"/>
      <c r="F3" s="2"/>
      <c r="G3" s="2"/>
      <c r="H3" s="3"/>
      <c r="I3" s="1"/>
    </row>
    <row r="4" spans="1:11" ht="32.25" customHeight="1" thickBot="1" x14ac:dyDescent="0.35">
      <c r="A4" s="1"/>
      <c r="B4" s="2"/>
      <c r="C4" s="2"/>
      <c r="D4" s="2"/>
      <c r="E4" s="2"/>
      <c r="F4" s="2"/>
      <c r="G4" s="2"/>
      <c r="H4" s="3"/>
      <c r="I4" s="1"/>
    </row>
    <row r="5" spans="1:11" s="9" customFormat="1" ht="16.2" thickTop="1" thickBot="1" x14ac:dyDescent="0.35">
      <c r="A5" s="7"/>
      <c r="B5" s="69" t="s">
        <v>14</v>
      </c>
      <c r="C5" s="70"/>
      <c r="D5" s="71"/>
      <c r="E5" s="71"/>
      <c r="F5" s="71"/>
      <c r="G5" s="71"/>
      <c r="H5" s="72"/>
      <c r="I5" s="7"/>
      <c r="J5" s="8"/>
    </row>
    <row r="6" spans="1:11" s="9" customFormat="1" ht="15.6" thickTop="1" x14ac:dyDescent="0.3">
      <c r="A6" s="7"/>
      <c r="B6" s="10"/>
      <c r="C6" s="11"/>
      <c r="D6" s="11"/>
      <c r="E6" s="11"/>
      <c r="F6" s="11"/>
      <c r="G6" s="11"/>
      <c r="H6" s="12"/>
      <c r="I6" s="7"/>
    </row>
    <row r="7" spans="1:11" s="9" customFormat="1" ht="15" customHeight="1" x14ac:dyDescent="0.3">
      <c r="A7" s="7"/>
      <c r="B7" s="13"/>
      <c r="C7" s="73" t="s">
        <v>2</v>
      </c>
      <c r="D7" s="74"/>
      <c r="E7" s="75"/>
      <c r="F7" s="76"/>
      <c r="G7" s="77"/>
      <c r="H7" s="78"/>
      <c r="I7" s="7"/>
    </row>
    <row r="8" spans="1:11" s="9" customFormat="1" ht="15" x14ac:dyDescent="0.3">
      <c r="A8" s="7"/>
      <c r="B8" s="13"/>
      <c r="C8" s="73" t="s">
        <v>7</v>
      </c>
      <c r="D8" s="74"/>
      <c r="E8" s="75"/>
      <c r="F8" s="76"/>
      <c r="G8" s="77"/>
      <c r="H8" s="78"/>
      <c r="I8" s="7"/>
      <c r="J8" s="8" t="s">
        <v>0</v>
      </c>
    </row>
    <row r="9" spans="1:11" s="9" customFormat="1" ht="15" x14ac:dyDescent="0.3">
      <c r="A9" s="7"/>
      <c r="B9" s="13"/>
      <c r="C9" s="73" t="s">
        <v>3</v>
      </c>
      <c r="D9" s="74"/>
      <c r="E9" s="75"/>
      <c r="F9" s="76"/>
      <c r="G9" s="77"/>
      <c r="H9" s="78"/>
      <c r="I9" s="7"/>
      <c r="J9" s="8" t="s">
        <v>1</v>
      </c>
    </row>
    <row r="10" spans="1:11" s="9" customFormat="1" ht="14.25" customHeight="1" x14ac:dyDescent="0.3">
      <c r="A10" s="7"/>
      <c r="B10" s="13"/>
      <c r="C10" s="73" t="s">
        <v>4</v>
      </c>
      <c r="D10" s="74"/>
      <c r="E10" s="75"/>
      <c r="F10" s="76"/>
      <c r="G10" s="77"/>
      <c r="H10" s="78"/>
      <c r="I10" s="7"/>
      <c r="J10" s="8"/>
    </row>
    <row r="11" spans="1:11" s="9" customFormat="1" ht="16.5" customHeight="1" x14ac:dyDescent="0.3">
      <c r="A11" s="7"/>
      <c r="B11" s="13"/>
      <c r="C11" s="73" t="s">
        <v>9</v>
      </c>
      <c r="D11" s="74"/>
      <c r="E11" s="75"/>
      <c r="F11" s="82">
        <f>H42</f>
        <v>0</v>
      </c>
      <c r="G11" s="83"/>
      <c r="H11" s="84"/>
      <c r="I11" s="7"/>
      <c r="J11" s="8"/>
    </row>
    <row r="12" spans="1:11" s="9" customFormat="1" ht="14.25" customHeight="1" thickBot="1" x14ac:dyDescent="0.35">
      <c r="A12" s="7"/>
      <c r="B12" s="13"/>
      <c r="C12" s="14"/>
      <c r="D12" s="11"/>
      <c r="E12" s="11"/>
      <c r="F12" s="11"/>
      <c r="G12" s="11"/>
      <c r="H12" s="15"/>
      <c r="I12" s="7"/>
      <c r="J12" s="8"/>
    </row>
    <row r="13" spans="1:11" s="20" customFormat="1" ht="16.2" thickTop="1" thickBot="1" x14ac:dyDescent="0.35">
      <c r="A13" s="16"/>
      <c r="B13" s="17"/>
      <c r="C13" s="18" t="s">
        <v>11</v>
      </c>
      <c r="D13" s="58" t="s">
        <v>18</v>
      </c>
      <c r="E13" s="59"/>
      <c r="F13" s="58" t="s">
        <v>23</v>
      </c>
      <c r="G13" s="62"/>
      <c r="H13" s="65" t="s">
        <v>10</v>
      </c>
      <c r="I13" s="16"/>
      <c r="J13" s="19"/>
    </row>
    <row r="14" spans="1:11" s="20" customFormat="1" ht="20.25" customHeight="1" thickTop="1" thickBot="1" x14ac:dyDescent="0.35">
      <c r="A14" s="16"/>
      <c r="B14" s="17"/>
      <c r="C14" s="18" t="s">
        <v>5</v>
      </c>
      <c r="D14" s="60"/>
      <c r="E14" s="61"/>
      <c r="F14" s="63"/>
      <c r="G14" s="64"/>
      <c r="H14" s="66"/>
      <c r="I14" s="16"/>
      <c r="J14" s="19"/>
    </row>
    <row r="15" spans="1:11" s="20" customFormat="1" ht="18" hidden="1" customHeight="1" thickTop="1" thickBot="1" x14ac:dyDescent="0.35">
      <c r="A15" s="16"/>
      <c r="B15" s="17"/>
      <c r="C15" s="30" t="s">
        <v>6</v>
      </c>
      <c r="D15" s="67"/>
      <c r="E15" s="68"/>
      <c r="F15" s="52" t="s">
        <v>8</v>
      </c>
      <c r="G15" s="53"/>
      <c r="H15" s="29">
        <f>1*J15</f>
        <v>0</v>
      </c>
      <c r="I15" s="16"/>
      <c r="J15" s="19">
        <f>IF(D15=$J$8,1,0)</f>
        <v>0</v>
      </c>
    </row>
    <row r="16" spans="1:11" s="20" customFormat="1" ht="38.25" customHeight="1" thickTop="1" thickBot="1" x14ac:dyDescent="0.35">
      <c r="A16" s="16"/>
      <c r="B16" s="17"/>
      <c r="C16" s="35" t="s">
        <v>6</v>
      </c>
      <c r="D16" s="85"/>
      <c r="E16" s="86"/>
      <c r="F16" s="87" t="s">
        <v>24</v>
      </c>
      <c r="G16" s="87"/>
      <c r="H16" s="33">
        <f t="shared" ref="H16" si="0">J16</f>
        <v>0</v>
      </c>
      <c r="I16" s="16"/>
      <c r="J16" s="19">
        <f>IF(D16=$J$8,3,0)</f>
        <v>0</v>
      </c>
      <c r="K16" s="20">
        <v>5</v>
      </c>
    </row>
    <row r="17" spans="1:15" s="20" customFormat="1" ht="30.75" customHeight="1" thickTop="1" thickBot="1" x14ac:dyDescent="0.35">
      <c r="A17" s="16"/>
      <c r="B17" s="17"/>
      <c r="C17" s="36"/>
      <c r="D17" s="37"/>
      <c r="E17" s="37"/>
      <c r="F17" s="79" t="s">
        <v>17</v>
      </c>
      <c r="G17" s="80"/>
      <c r="H17" s="28">
        <f>H16</f>
        <v>0</v>
      </c>
      <c r="I17" s="16"/>
      <c r="J17" s="19">
        <f>SUM(H7:H7)</f>
        <v>0</v>
      </c>
    </row>
    <row r="18" spans="1:15" s="20" customFormat="1" ht="30.75" customHeight="1" thickTop="1" thickBot="1" x14ac:dyDescent="0.35">
      <c r="A18" s="16"/>
      <c r="B18" s="17"/>
      <c r="C18" s="31"/>
      <c r="D18" s="23"/>
      <c r="E18" s="23"/>
      <c r="F18" s="24"/>
      <c r="G18" s="24"/>
      <c r="H18" s="39"/>
      <c r="I18" s="16"/>
      <c r="J18" s="19"/>
    </row>
    <row r="19" spans="1:15" s="20" customFormat="1" ht="21.75" customHeight="1" thickTop="1" thickBot="1" x14ac:dyDescent="0.35">
      <c r="A19" s="16"/>
      <c r="B19" s="17"/>
      <c r="C19" s="18" t="s">
        <v>11</v>
      </c>
      <c r="D19" s="58" t="s">
        <v>35</v>
      </c>
      <c r="E19" s="59"/>
      <c r="F19" s="58" t="s">
        <v>25</v>
      </c>
      <c r="G19" s="62"/>
      <c r="H19" s="65" t="s">
        <v>10</v>
      </c>
      <c r="I19" s="16"/>
      <c r="J19" s="19"/>
    </row>
    <row r="20" spans="1:15" s="20" customFormat="1" ht="23.25" customHeight="1" thickTop="1" thickBot="1" x14ac:dyDescent="0.35">
      <c r="A20" s="16"/>
      <c r="B20" s="17"/>
      <c r="C20" s="18" t="s">
        <v>12</v>
      </c>
      <c r="D20" s="60"/>
      <c r="E20" s="61"/>
      <c r="F20" s="63"/>
      <c r="G20" s="64"/>
      <c r="H20" s="66"/>
      <c r="I20" s="16"/>
      <c r="J20" s="19"/>
    </row>
    <row r="21" spans="1:15" s="20" customFormat="1" ht="18" hidden="1" customHeight="1" x14ac:dyDescent="0.3">
      <c r="A21" s="16"/>
      <c r="B21" s="17"/>
      <c r="C21" s="30" t="s">
        <v>6</v>
      </c>
      <c r="D21" s="67"/>
      <c r="E21" s="68"/>
      <c r="F21" s="52" t="s">
        <v>8</v>
      </c>
      <c r="G21" s="53"/>
      <c r="H21" s="29">
        <f>1*J21</f>
        <v>0</v>
      </c>
      <c r="I21" s="16"/>
      <c r="J21" s="19">
        <f>IF(D21=$J$8,1,0)</f>
        <v>0</v>
      </c>
    </row>
    <row r="22" spans="1:15" s="20" customFormat="1" ht="33.75" customHeight="1" thickTop="1" x14ac:dyDescent="0.3">
      <c r="A22" s="16"/>
      <c r="B22" s="17"/>
      <c r="C22" s="41" t="s">
        <v>13</v>
      </c>
      <c r="D22" s="50"/>
      <c r="E22" s="50"/>
      <c r="F22" s="93" t="s">
        <v>37</v>
      </c>
      <c r="G22" s="93"/>
      <c r="H22" s="42">
        <f>D22*0.5</f>
        <v>0</v>
      </c>
      <c r="I22" s="1"/>
      <c r="J22" s="4">
        <f>D22*1</f>
        <v>0</v>
      </c>
      <c r="K22" s="5">
        <f>IF(J22&gt;1,1,J22)</f>
        <v>0</v>
      </c>
    </row>
    <row r="23" spans="1:15" s="20" customFormat="1" ht="33.75" customHeight="1" thickBot="1" x14ac:dyDescent="0.35">
      <c r="A23" s="16"/>
      <c r="B23" s="17"/>
      <c r="C23" s="43" t="s">
        <v>32</v>
      </c>
      <c r="D23" s="54"/>
      <c r="E23" s="54"/>
      <c r="F23" s="55" t="s">
        <v>33</v>
      </c>
      <c r="G23" s="55"/>
      <c r="H23" s="44">
        <f>D23*1</f>
        <v>0</v>
      </c>
      <c r="I23" s="1"/>
      <c r="J23" s="4">
        <f>D23*1</f>
        <v>0</v>
      </c>
      <c r="K23" s="5">
        <f>IF(J23&gt;1,1,J23)</f>
        <v>0</v>
      </c>
    </row>
    <row r="24" spans="1:15" s="20" customFormat="1" ht="30.75" customHeight="1" thickTop="1" thickBot="1" x14ac:dyDescent="0.35">
      <c r="A24" s="16"/>
      <c r="B24" s="17"/>
      <c r="C24" s="21"/>
      <c r="D24" s="22"/>
      <c r="E24" s="22"/>
      <c r="F24" s="56" t="s">
        <v>29</v>
      </c>
      <c r="G24" s="57"/>
      <c r="H24" s="34">
        <f>IF(J24&gt;8,8,J24)</f>
        <v>0</v>
      </c>
      <c r="I24" s="16"/>
      <c r="J24" s="19">
        <f>SUM(H22:H23)</f>
        <v>0</v>
      </c>
    </row>
    <row r="25" spans="1:15" s="20" customFormat="1" ht="30.75" customHeight="1" thickTop="1" thickBot="1" x14ac:dyDescent="0.35">
      <c r="A25" s="16"/>
      <c r="B25" s="17"/>
      <c r="C25" s="31"/>
      <c r="D25" s="23"/>
      <c r="E25" s="23"/>
      <c r="F25" s="24"/>
      <c r="G25" s="24"/>
      <c r="H25" s="40"/>
      <c r="I25" s="16"/>
      <c r="J25" s="19"/>
    </row>
    <row r="26" spans="1:15" s="20" customFormat="1" ht="20.25" customHeight="1" thickTop="1" thickBot="1" x14ac:dyDescent="0.35">
      <c r="A26" s="16"/>
      <c r="B26" s="17"/>
      <c r="C26" s="18" t="s">
        <v>11</v>
      </c>
      <c r="D26" s="58" t="s">
        <v>34</v>
      </c>
      <c r="E26" s="59"/>
      <c r="F26" s="58" t="s">
        <v>26</v>
      </c>
      <c r="G26" s="62"/>
      <c r="H26" s="65" t="s">
        <v>10</v>
      </c>
      <c r="I26" s="16"/>
      <c r="J26" s="19"/>
      <c r="O26" s="38"/>
    </row>
    <row r="27" spans="1:15" s="20" customFormat="1" ht="24" customHeight="1" thickTop="1" thickBot="1" x14ac:dyDescent="0.35">
      <c r="A27" s="16"/>
      <c r="B27" s="17"/>
      <c r="C27" s="18" t="s">
        <v>15</v>
      </c>
      <c r="D27" s="60"/>
      <c r="E27" s="61"/>
      <c r="F27" s="63"/>
      <c r="G27" s="64"/>
      <c r="H27" s="66"/>
      <c r="I27" s="16"/>
      <c r="J27" s="19"/>
    </row>
    <row r="28" spans="1:15" s="20" customFormat="1" ht="1.5" hidden="1" customHeight="1" thickTop="1" thickBot="1" x14ac:dyDescent="0.35">
      <c r="A28" s="16"/>
      <c r="B28" s="17"/>
      <c r="C28" s="30" t="s">
        <v>6</v>
      </c>
      <c r="D28" s="67"/>
      <c r="E28" s="68"/>
      <c r="F28" s="52" t="s">
        <v>8</v>
      </c>
      <c r="G28" s="53"/>
      <c r="H28" s="29">
        <f>1*J28</f>
        <v>0</v>
      </c>
      <c r="I28" s="16"/>
      <c r="J28" s="19">
        <f>IF(D28=$J$8,1,0)</f>
        <v>0</v>
      </c>
    </row>
    <row r="29" spans="1:15" s="20" customFormat="1" ht="58.5" customHeight="1" thickTop="1" x14ac:dyDescent="0.3">
      <c r="A29" s="16"/>
      <c r="B29" s="17"/>
      <c r="C29" s="41" t="s">
        <v>16</v>
      </c>
      <c r="D29" s="50"/>
      <c r="E29" s="50"/>
      <c r="F29" s="51" t="s">
        <v>38</v>
      </c>
      <c r="G29" s="51"/>
      <c r="H29" s="42">
        <f>IF(J29&gt;3,3,J29)</f>
        <v>0</v>
      </c>
      <c r="I29" s="1"/>
      <c r="J29" s="4">
        <f>D29*0.25</f>
        <v>0</v>
      </c>
      <c r="K29" s="5">
        <f t="shared" ref="K29" si="1">IF(J29&gt;5,5,J29)</f>
        <v>0</v>
      </c>
    </row>
    <row r="30" spans="1:15" s="20" customFormat="1" ht="61.5" customHeight="1" thickBot="1" x14ac:dyDescent="0.35">
      <c r="A30" s="16"/>
      <c r="B30" s="17"/>
      <c r="C30" s="43" t="s">
        <v>19</v>
      </c>
      <c r="D30" s="54"/>
      <c r="E30" s="54"/>
      <c r="F30" s="88" t="s">
        <v>36</v>
      </c>
      <c r="G30" s="88"/>
      <c r="H30" s="44">
        <f>IF(J30&gt;1,1,J30)</f>
        <v>0</v>
      </c>
      <c r="I30" s="1"/>
      <c r="J30" s="4">
        <f>D30*0.25</f>
        <v>0</v>
      </c>
      <c r="K30" s="5">
        <f>IF(J30&gt;5,5,J30)</f>
        <v>0</v>
      </c>
    </row>
    <row r="31" spans="1:15" s="20" customFormat="1" ht="30.75" customHeight="1" thickTop="1" thickBot="1" x14ac:dyDescent="0.35">
      <c r="A31" s="16"/>
      <c r="B31" s="17"/>
      <c r="C31" s="21"/>
      <c r="D31" s="22"/>
      <c r="E31" s="22"/>
      <c r="F31" s="56" t="s">
        <v>30</v>
      </c>
      <c r="G31" s="56"/>
      <c r="H31" s="34">
        <f>SUM(H28:H30)</f>
        <v>0</v>
      </c>
      <c r="I31" s="16"/>
      <c r="J31" s="19">
        <f>SUM(J28:J30)</f>
        <v>0</v>
      </c>
    </row>
    <row r="32" spans="1:15" s="20" customFormat="1" ht="29.25" customHeight="1" thickTop="1" thickBot="1" x14ac:dyDescent="0.35">
      <c r="A32" s="16"/>
      <c r="B32" s="17"/>
      <c r="C32" s="31"/>
      <c r="D32" s="23"/>
      <c r="E32" s="23"/>
      <c r="F32" s="24"/>
      <c r="G32" s="24"/>
      <c r="H32" s="32"/>
      <c r="I32" s="16"/>
      <c r="J32" s="19"/>
    </row>
    <row r="33" spans="1:10" s="20" customFormat="1" ht="24" customHeight="1" thickTop="1" thickBot="1" x14ac:dyDescent="0.35">
      <c r="A33" s="16"/>
      <c r="B33" s="17"/>
      <c r="C33" s="18" t="s">
        <v>11</v>
      </c>
      <c r="D33" s="58" t="s">
        <v>40</v>
      </c>
      <c r="E33" s="59"/>
      <c r="F33" s="101" t="s">
        <v>41</v>
      </c>
      <c r="G33" s="90"/>
      <c r="H33" s="89" t="s">
        <v>10</v>
      </c>
      <c r="I33" s="16"/>
      <c r="J33" s="19"/>
    </row>
    <row r="34" spans="1:10" s="20" customFormat="1" ht="21.75" customHeight="1" thickTop="1" thickBot="1" x14ac:dyDescent="0.35">
      <c r="A34" s="16"/>
      <c r="B34" s="17"/>
      <c r="C34" s="18" t="s">
        <v>20</v>
      </c>
      <c r="D34" s="60"/>
      <c r="E34" s="61"/>
      <c r="F34" s="90"/>
      <c r="G34" s="90"/>
      <c r="H34" s="90"/>
      <c r="I34" s="16"/>
      <c r="J34" s="19"/>
    </row>
    <row r="35" spans="1:10" s="20" customFormat="1" ht="18" hidden="1" customHeight="1" x14ac:dyDescent="0.3">
      <c r="A35" s="16"/>
      <c r="B35" s="17"/>
      <c r="C35" s="45" t="s">
        <v>6</v>
      </c>
      <c r="D35" s="91"/>
      <c r="E35" s="92"/>
      <c r="F35" s="52" t="s">
        <v>8</v>
      </c>
      <c r="G35" s="53"/>
      <c r="H35" s="46">
        <f>1*J35</f>
        <v>0</v>
      </c>
      <c r="I35" s="16"/>
      <c r="J35" s="19">
        <f>IF(D35=$J$8,1,0)</f>
        <v>0</v>
      </c>
    </row>
    <row r="36" spans="1:10" s="20" customFormat="1" ht="53.4" customHeight="1" thickTop="1" x14ac:dyDescent="0.3">
      <c r="A36" s="16"/>
      <c r="B36" s="17"/>
      <c r="C36" s="41" t="s">
        <v>21</v>
      </c>
      <c r="D36" s="50"/>
      <c r="E36" s="50"/>
      <c r="F36" s="93" t="s">
        <v>39</v>
      </c>
      <c r="G36" s="93"/>
      <c r="H36" s="42">
        <f>J36</f>
        <v>0</v>
      </c>
      <c r="I36" s="16"/>
      <c r="J36" s="4">
        <f>D36*0.02</f>
        <v>0</v>
      </c>
    </row>
    <row r="37" spans="1:10" s="20" customFormat="1" ht="58.5" customHeight="1" x14ac:dyDescent="0.3">
      <c r="A37" s="16"/>
      <c r="B37" s="17"/>
      <c r="C37" s="47" t="s">
        <v>22</v>
      </c>
      <c r="D37" s="102"/>
      <c r="E37" s="102"/>
      <c r="F37" s="81" t="s">
        <v>42</v>
      </c>
      <c r="G37" s="81"/>
      <c r="H37" s="48">
        <f>J37</f>
        <v>0</v>
      </c>
      <c r="I37" s="16"/>
      <c r="J37" s="4">
        <f>D37*0.015</f>
        <v>0</v>
      </c>
    </row>
    <row r="38" spans="1:10" s="20" customFormat="1" ht="58.5" customHeight="1" x14ac:dyDescent="0.3">
      <c r="A38" s="16"/>
      <c r="B38" s="17"/>
      <c r="C38" s="47" t="s">
        <v>27</v>
      </c>
      <c r="D38" s="102"/>
      <c r="E38" s="102"/>
      <c r="F38" s="81" t="s">
        <v>43</v>
      </c>
      <c r="G38" s="81"/>
      <c r="H38" s="48">
        <f>J38</f>
        <v>0</v>
      </c>
      <c r="I38" s="16"/>
      <c r="J38" s="4">
        <f>D38*0.012</f>
        <v>0</v>
      </c>
    </row>
    <row r="39" spans="1:10" s="20" customFormat="1" ht="58.5" customHeight="1" thickBot="1" x14ac:dyDescent="0.35">
      <c r="A39" s="16"/>
      <c r="B39" s="17"/>
      <c r="C39" s="47" t="s">
        <v>28</v>
      </c>
      <c r="D39" s="102"/>
      <c r="E39" s="102"/>
      <c r="F39" s="81" t="s">
        <v>44</v>
      </c>
      <c r="G39" s="81"/>
      <c r="H39" s="48">
        <f>J39</f>
        <v>0</v>
      </c>
      <c r="I39" s="16"/>
      <c r="J39" s="4">
        <f>D39*0.01</f>
        <v>0</v>
      </c>
    </row>
    <row r="40" spans="1:10" s="20" customFormat="1" ht="30.75" customHeight="1" thickTop="1" thickBot="1" x14ac:dyDescent="0.35">
      <c r="A40" s="16"/>
      <c r="B40" s="17"/>
      <c r="C40" s="21"/>
      <c r="D40" s="22"/>
      <c r="E40" s="22"/>
      <c r="F40" s="56" t="s">
        <v>31</v>
      </c>
      <c r="G40" s="56"/>
      <c r="H40" s="49">
        <f>IF(J40&gt;35,35,J40)</f>
        <v>0</v>
      </c>
      <c r="I40" s="16"/>
      <c r="J40" s="19">
        <f>SUM(H36:H39)</f>
        <v>0</v>
      </c>
    </row>
    <row r="41" spans="1:10" s="20" customFormat="1" ht="14.25" customHeight="1" thickTop="1" thickBot="1" x14ac:dyDescent="0.35">
      <c r="A41" s="16"/>
      <c r="B41" s="17"/>
      <c r="C41" s="31"/>
      <c r="D41" s="23"/>
      <c r="E41" s="23"/>
      <c r="F41" s="24"/>
      <c r="G41" s="24"/>
      <c r="H41" s="32"/>
      <c r="I41" s="16"/>
      <c r="J41" s="19"/>
    </row>
    <row r="42" spans="1:10" s="20" customFormat="1" ht="30" customHeight="1" thickTop="1" thickBot="1" x14ac:dyDescent="0.35">
      <c r="A42" s="16"/>
      <c r="B42" s="17"/>
      <c r="C42" s="98" t="s">
        <v>9</v>
      </c>
      <c r="D42" s="99"/>
      <c r="E42" s="99"/>
      <c r="F42" s="99"/>
      <c r="G42" s="100"/>
      <c r="H42" s="25">
        <f>H31+H40+H17+H24</f>
        <v>0</v>
      </c>
      <c r="I42" s="16"/>
      <c r="J42" s="19"/>
    </row>
    <row r="43" spans="1:10" s="20" customFormat="1" ht="18" customHeight="1" thickTop="1" thickBot="1" x14ac:dyDescent="0.35">
      <c r="A43" s="16"/>
      <c r="B43" s="94"/>
      <c r="C43" s="95"/>
      <c r="D43" s="96"/>
      <c r="E43" s="96"/>
      <c r="F43" s="96"/>
      <c r="G43" s="96"/>
      <c r="H43" s="97"/>
      <c r="I43" s="16"/>
      <c r="J43" s="19"/>
    </row>
    <row r="44" spans="1:10" s="20" customFormat="1" ht="15.6" thickTop="1" x14ac:dyDescent="0.3">
      <c r="A44" s="16"/>
      <c r="B44" s="16"/>
      <c r="C44" s="16"/>
      <c r="D44" s="16"/>
      <c r="E44" s="16"/>
      <c r="F44" s="16"/>
      <c r="G44" s="16"/>
      <c r="H44" s="26"/>
      <c r="I44" s="16"/>
      <c r="J44" s="19"/>
    </row>
    <row r="45" spans="1:10" s="20" customFormat="1" ht="15" x14ac:dyDescent="0.3">
      <c r="H45" s="27"/>
      <c r="J45" s="19"/>
    </row>
    <row r="46" spans="1:10" s="20" customFormat="1" ht="15" x14ac:dyDescent="0.3">
      <c r="H46" s="27"/>
      <c r="J46" s="19"/>
    </row>
  </sheetData>
  <sheetProtection algorithmName="SHA-512" hashValue="A7++JPlCiznCun36GpzKJ+8bXlQnXegHVWCO3wGK0pskewsZqmJuE5mzG3dBXneoZU1a9hFaWLQxlwFRxYU4Dw==" saltValue="6PvStgWK3lh53pSHnRJdzg==" spinCount="100000" sheet="1" objects="1" scenarios="1"/>
  <mergeCells count="55">
    <mergeCell ref="D22:E22"/>
    <mergeCell ref="F22:G22"/>
    <mergeCell ref="B43:H43"/>
    <mergeCell ref="C42:G42"/>
    <mergeCell ref="F40:G40"/>
    <mergeCell ref="D33:E34"/>
    <mergeCell ref="F33:G34"/>
    <mergeCell ref="D36:E36"/>
    <mergeCell ref="F36:G36"/>
    <mergeCell ref="D39:E39"/>
    <mergeCell ref="D37:E37"/>
    <mergeCell ref="D38:E38"/>
    <mergeCell ref="F37:G37"/>
    <mergeCell ref="F38:G38"/>
    <mergeCell ref="F39:G39"/>
    <mergeCell ref="F11:H11"/>
    <mergeCell ref="D15:E15"/>
    <mergeCell ref="F13:G14"/>
    <mergeCell ref="D13:E14"/>
    <mergeCell ref="D16:E16"/>
    <mergeCell ref="F16:G16"/>
    <mergeCell ref="D19:E20"/>
    <mergeCell ref="F19:G20"/>
    <mergeCell ref="H19:H20"/>
    <mergeCell ref="D21:E21"/>
    <mergeCell ref="F21:G21"/>
    <mergeCell ref="D30:E30"/>
    <mergeCell ref="F30:G30"/>
    <mergeCell ref="H33:H34"/>
    <mergeCell ref="D35:E35"/>
    <mergeCell ref="H26:H27"/>
    <mergeCell ref="D28:E28"/>
    <mergeCell ref="F28:G28"/>
    <mergeCell ref="B5:H5"/>
    <mergeCell ref="F15:G15"/>
    <mergeCell ref="H13:H14"/>
    <mergeCell ref="C7:E7"/>
    <mergeCell ref="C8:E8"/>
    <mergeCell ref="C9:E9"/>
    <mergeCell ref="C10:E10"/>
    <mergeCell ref="F7:H7"/>
    <mergeCell ref="F8:H8"/>
    <mergeCell ref="F9:H9"/>
    <mergeCell ref="F10:H10"/>
    <mergeCell ref="C11:E11"/>
    <mergeCell ref="F17:G17"/>
    <mergeCell ref="D29:E29"/>
    <mergeCell ref="F29:G29"/>
    <mergeCell ref="F35:G35"/>
    <mergeCell ref="D23:E23"/>
    <mergeCell ref="F23:G23"/>
    <mergeCell ref="F24:G24"/>
    <mergeCell ref="F31:G31"/>
    <mergeCell ref="D26:E27"/>
    <mergeCell ref="F26:G27"/>
  </mergeCells>
  <dataValidations count="1">
    <dataValidation type="list" allowBlank="1" showInputMessage="1" showErrorMessage="1" sqref="D35:E35 D15:E16 D28:E28 D21:E21" xr:uid="{709FF821-8CDA-42C3-B49B-EFC019DE8EB3}">
      <formula1>$J$7:$J$9</formula1>
    </dataValidation>
  </dataValidations>
  <pageMargins left="0.39370078740157483" right="0.39370078740157483" top="0.74803149606299213" bottom="0.74803149606299213" header="0.31496062992125984" footer="0.31496062992125984"/>
  <pageSetup paperSize="9"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830014AF4CC14CBD8B1BD0EB941CF0" ma:contentTypeVersion="13" ma:contentTypeDescription="Crear nuevo documento." ma:contentTypeScope="" ma:versionID="c53e5f4ccf7f7fd38568bfea03267e7d">
  <xsd:schema xmlns:xsd="http://www.w3.org/2001/XMLSchema" xmlns:xs="http://www.w3.org/2001/XMLSchema" xmlns:p="http://schemas.microsoft.com/office/2006/metadata/properties" xmlns:ns2="99fa1fec-90cf-4bf4-ad28-be43176c2173" xmlns:ns3="0d9faf5a-1549-406c-9c4a-3a597aa44f2a" targetNamespace="http://schemas.microsoft.com/office/2006/metadata/properties" ma:root="true" ma:fieldsID="75f4234bf1aedabd8ffff7bbaa23972a" ns2:_="" ns3:_="">
    <xsd:import namespace="99fa1fec-90cf-4bf4-ad28-be43176c2173"/>
    <xsd:import namespace="0d9faf5a-1549-406c-9c4a-3a597aa44f2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a1fec-90cf-4bf4-ad28-be43176c217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5ea80242-96d3-4bcf-a7da-724d6558b89e}" ma:internalName="TaxCatchAll" ma:showField="CatchAllData" ma:web="99fa1fec-90cf-4bf4-ad28-be43176c21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9faf5a-1549-406c-9c4a-3a597aa44f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0de334c4-0662-469b-9b99-c96eb32deb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9fa1fec-90cf-4bf4-ad28-be43176c2173" xsi:nil="true"/>
    <lcf76f155ced4ddcb4097134ff3c332f xmlns="0d9faf5a-1549-406c-9c4a-3a597aa44f2a">
      <Terms xmlns="http://schemas.microsoft.com/office/infopath/2007/PartnerControls"/>
    </lcf76f155ced4ddcb4097134ff3c332f>
    <_dlc_DocId xmlns="99fa1fec-90cf-4bf4-ad28-be43176c2173">JWYAVES5PER4-84579834-6129</_dlc_DocId>
    <_dlc_DocIdUrl xmlns="99fa1fec-90cf-4bf4-ad28-be43176c2173">
      <Url>https://fundacionuvaes.sharepoint.com/sites/DOCUMENTACIONPERSONAS/_layouts/15/DocIdRedir.aspx?ID=JWYAVES5PER4-84579834-6129</Url>
      <Description>JWYAVES5PER4-84579834-6129</Description>
    </_dlc_DocIdUrl>
  </documentManagement>
</p:properties>
</file>

<file path=customXml/itemProps1.xml><?xml version="1.0" encoding="utf-8"?>
<ds:datastoreItem xmlns:ds="http://schemas.openxmlformats.org/officeDocument/2006/customXml" ds:itemID="{7DE569DC-C8B0-46FC-B832-752AA55CB4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fa1fec-90cf-4bf4-ad28-be43176c2173"/>
    <ds:schemaRef ds:uri="0d9faf5a-1549-406c-9c4a-3a597aa44f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32F66A-9283-447D-918C-A7E88C2D8F5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1C5529C-CA5B-447F-9916-92651094CC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5F138DB-1ECE-4928-B67B-15416BCAC4C6}">
  <ds:schemaRefs>
    <ds:schemaRef ds:uri="http://www.w3.org/XML/1998/namespace"/>
    <ds:schemaRef ds:uri="99fa1fec-90cf-4bf4-ad28-be43176c2173"/>
    <ds:schemaRef ds:uri="http://purl.org/dc/elements/1.1/"/>
    <ds:schemaRef ds:uri="0d9faf5a-1549-406c-9c4a-3a597aa44f2a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MASA SANTAMARIA</dc:creator>
  <cp:lastModifiedBy>YOLANDA CALVO CONDE</cp:lastModifiedBy>
  <cp:lastPrinted>2024-10-29T09:30:00Z</cp:lastPrinted>
  <dcterms:created xsi:type="dcterms:W3CDTF">2022-03-16T12:07:19Z</dcterms:created>
  <dcterms:modified xsi:type="dcterms:W3CDTF">2026-04-07T12:44:58Z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0x01010045830014AF4CC14CBD8B1BD0EB941CF0</vt:lpwstr>
  </property>
  <property fmtid="{D5CDD505-2E9C-101B-9397-08002B2CF9AE}" pid="3" name="_dlc_DocIdItemGuid">
    <vt:lpwstr>b83f1781-34dc-4b92-971a-5a3705192212</vt:lpwstr>
  </property>
  <property fmtid="{D5CDD505-2E9C-101B-9397-08002B2CF9AE}" pid="4" name="MediaServiceImageTags">
    <vt:lpwstr/>
  </property>
</Properties>
</file>