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0 PROCESOS SELECCION/INFRAESTRUCTURAS/ADMEV2622/web/"/>
    </mc:Choice>
  </mc:AlternateContent>
  <xr:revisionPtr revIDLastSave="0" documentId="8_{2A5B92F8-A1E8-4B68-8D2E-BB1347B21478}" xr6:coauthVersionLast="47" xr6:coauthVersionMax="47" xr10:uidLastSave="{00000000-0000-0000-0000-000000000000}"/>
  <bookViews>
    <workbookView xWindow="-108" yWindow="-108" windowWidth="23256" windowHeight="12576" tabRatio="571" xr2:uid="{112853C9-DF0D-4C4D-A6E5-BC70BB454B9F}"/>
  </bookViews>
  <sheets>
    <sheet name="Hoja1" sheetId="1" r:id="rId1"/>
  </sheets>
  <definedNames>
    <definedName name="_xlnm.Print_Area" localSheetId="0">Hoja1!$B$1:$H$41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37" i="1"/>
  <c r="H37" i="1" s="1"/>
  <c r="J36" i="1"/>
  <c r="J24" i="1"/>
  <c r="J22" i="1"/>
  <c r="J25" i="1"/>
  <c r="J32" i="1"/>
  <c r="J31" i="1"/>
  <c r="J30" i="1"/>
  <c r="J16" i="1"/>
  <c r="J26" i="1"/>
  <c r="J17" i="1"/>
  <c r="J33" i="1" l="1"/>
  <c r="H33" i="1" s="1"/>
  <c r="H32" i="1"/>
  <c r="H31" i="1"/>
  <c r="J38" i="1" l="1"/>
  <c r="H38" i="1" s="1"/>
  <c r="H26" i="1"/>
  <c r="H25" i="1"/>
  <c r="H24" i="1"/>
  <c r="H23" i="1"/>
  <c r="J27" i="1" l="1"/>
  <c r="H27" i="1" s="1"/>
  <c r="H36" i="1" l="1"/>
  <c r="H30" i="1"/>
  <c r="H22" i="1"/>
  <c r="H17" i="1" l="1"/>
  <c r="H16" i="1" l="1"/>
  <c r="J15" i="1" l="1"/>
  <c r="J18" i="1" s="1"/>
  <c r="H18" i="1" s="1"/>
  <c r="H15" i="1" l="1"/>
  <c r="H40" i="1" l="1"/>
  <c r="F11" i="1" s="1"/>
</calcChain>
</file>

<file path=xl/sharedStrings.xml><?xml version="1.0" encoding="utf-8"?>
<sst xmlns="http://schemas.openxmlformats.org/spreadsheetml/2006/main" count="60" uniqueCount="53">
  <si>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</si>
  <si>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</si>
  <si>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</si>
  <si>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</si>
  <si>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</si>
  <si>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</si>
  <si>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</si>
  <si>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TOTAL FORMACIÓN REGLADA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</si>
  <si>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</si>
  <si>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</si>
  <si>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</si>
  <si>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</si>
  <si>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</si>
  <si>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</si>
  <si>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</si>
  <si>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</si>
  <si>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</si>
  <si>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</si>
  <si>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</si>
  <si>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M1b</t>
  </si>
  <si>
    <t>M4</t>
  </si>
  <si>
    <t>M4a</t>
  </si>
  <si>
    <t>TOTAL FORMACION NO REGLADA</t>
  </si>
  <si>
    <t>TOTAL EXPERIENCIA PROFESIONAL</t>
  </si>
  <si>
    <t>TOTAL OTROS MÉRITOS</t>
  </si>
  <si>
    <t>C1</t>
  </si>
  <si>
    <t>C2</t>
  </si>
  <si>
    <t>----</t>
  </si>
  <si>
    <t>M2b</t>
  </si>
  <si>
    <t>M2c</t>
  </si>
  <si>
    <t>M2d</t>
  </si>
  <si>
    <t>M2e</t>
  </si>
  <si>
    <t>M3b</t>
  </si>
  <si>
    <t>Nº DIAS</t>
  </si>
  <si>
    <t>M3c</t>
  </si>
  <si>
    <t>nº formaciones/ acciones acreditadas</t>
  </si>
  <si>
    <t>Titulación académica nivel 2 MECES, o superior, estrictamente relacionada con las funciones indicadas, a juicio de la Comisión de Selección.
5 puntos</t>
  </si>
  <si>
    <t>FORMACIÓN REGLADA. Máximo 20 puntos</t>
  </si>
  <si>
    <t>0,033 puntos por día trabajado según vida laboral, en la Fundación Universidad de Valladolid M.P., desempeñando funciones similares o equivalentes a las indicadas</t>
  </si>
  <si>
    <t>0,025 puntos por día trabajado según vida laboral y documentación acreditativa, en otras Entidades del Sector Público, desempeñando funciones similares o equivalentes a las indicadas</t>
  </si>
  <si>
    <t>0,02 puntos por día trabajado según vida laboral y documentación acreditativa en Entidades del Sector Privado desempeñando funciones similares o equivalentes a las indicadas</t>
  </si>
  <si>
    <t>Formación específica en competencias digitales y ofimática, software de tratamiento de imágenes…: 0,8 puntos por cada curso acreditado</t>
  </si>
  <si>
    <t>Formación en otras competencias transversales relacionadas con las funciones a desarrollar que sea susceptible de ser considerado por la Comisión de Selección (PRL, igualdad, comunicación, gestión de equipos, atención al público…): 0,5 puntos por cada curso acreditado.</t>
  </si>
  <si>
    <t>Organización de congresos, jornadas y/o eventos: apoyo a la secretaría técnica, soporte en planificación, soporte en diseño, y funciones análogas: 0,75 puntos por cada uno, debidamente acreditado</t>
  </si>
  <si>
    <t>Cualquier otro elemento debidamente acreditado que a juicio de la Comisión de selección pueda estar relacionado con las funciones indicadas y aportar valor a la candidatura
0,35 puntos</t>
  </si>
  <si>
    <t>OTROS MÉRITOS. Máximo 3 puntos</t>
  </si>
  <si>
    <t>Inglés: titulación oficial que acredite un nivel B1
2 puntos</t>
  </si>
  <si>
    <t>Inglés: titulación oficial que acredite un nivel B2
3 puntos</t>
  </si>
  <si>
    <r>
      <t xml:space="preserve">EXPERIENCIA PROFESIONAL </t>
    </r>
    <r>
      <rPr>
        <b/>
        <u/>
        <sz val="12"/>
        <color theme="1"/>
        <rFont val="Calibri"/>
        <family val="2"/>
        <scheme val="minor"/>
      </rPr>
      <t>(desde 01/01/2020)</t>
    </r>
    <r>
      <rPr>
        <b/>
        <sz val="12"/>
        <color theme="1"/>
        <rFont val="Calibri"/>
        <family val="2"/>
        <scheme val="minor"/>
      </rPr>
      <t>. Máximo 47 puntos</t>
    </r>
  </si>
  <si>
    <r>
      <t>FORMACION NO REGLADA y OTROS MÉRITOS (</t>
    </r>
    <r>
      <rPr>
        <b/>
        <u/>
        <sz val="12"/>
        <color theme="1"/>
        <rFont val="Calibri"/>
        <family val="2"/>
        <scheme val="minor"/>
      </rPr>
      <t>desde 01/01/2020</t>
    </r>
    <r>
      <rPr>
        <b/>
        <sz val="12"/>
        <color theme="1"/>
        <rFont val="Calibri"/>
        <family val="2"/>
        <scheme val="minor"/>
      </rPr>
      <t>).  Máximo 20 puntos</t>
    </r>
  </si>
  <si>
    <t>Formación específica en competencias técnicas relacionadas con las funciones del puesto (aspectos administrativos y contables en el entorno público, gestión de eventos…) debidamente justificada, susceptible de ser considerada por la Comisión de Selección: 0,6 puntos por cada curso acreditado</t>
  </si>
  <si>
    <t>Titulación académica nivel 1 MECES: exclusivamente Familia profesional Administración y Gestión:
•	Técnico Superior en Administración y Finanzas
•	Técnico Superior en Asistencia a la Dirección 
O titulación de Formación Profesional oficial equivalente a estas titulaciones proveniente de sistemas anteriores a la ordenación actual de la Formación Profesional 
15 puntos</t>
  </si>
  <si>
    <r>
      <rPr>
        <b/>
        <sz val="18"/>
        <color theme="1"/>
        <rFont val="Calibri"/>
        <family val="2"/>
        <scheme val="minor"/>
      </rPr>
      <t>TABLA AUTOBAREMACION</t>
    </r>
    <r>
      <rPr>
        <b/>
        <sz val="14"/>
        <color theme="1"/>
        <rFont val="Calibri"/>
        <family val="2"/>
        <scheme val="minor"/>
      </rPr>
      <t>: 
A RELLENAR SOLO LAS CASILLAS SOMBREADAS EN AMARILLO
DOCUMENTO OBLIGATORIO; A PRESENTAR EN FORMATO EXCEL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</si>
</sst>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4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2" fontId="1" fillId="2" borderId="24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0" borderId="0" xfId="0" quotePrefix="1" applyAlignment="1">
      <alignment horizontal="justify" vertical="center"/>
    </xf>
    <xf numFmtId="0" fontId="0" fillId="0" borderId="30" xfId="0" applyBorder="1" applyAlignment="1">
      <alignment horizontal="center" vertical="center" wrapText="1"/>
    </xf>
    <xf numFmtId="2" fontId="1" fillId="2" borderId="32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2" fontId="1" fillId="2" borderId="34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2" fontId="1" fillId="2" borderId="37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justify" vertical="center" wrapText="1"/>
    </xf>
    <xf numFmtId="0" fontId="0" fillId="2" borderId="31" xfId="0" applyFill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2" borderId="0" xfId="0" applyFill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>
      <alignment horizontal="justify" vertical="center" wrapText="1"/>
    </xf>
    <xf numFmtId="0" fontId="0" fillId="2" borderId="8" xfId="0" applyFill="1" applyBorder="1" applyAlignment="1">
      <alignment horizontal="justify"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1" fillId="5" borderId="14" xfId="0" applyFont="1" applyFill="1" applyBorder="1" applyAlignment="1" applyProtection="1">
      <alignment horizontal="center" vertical="center" wrapText="1"/>
      <protection locked="0"/>
    </xf>
    <xf numFmtId="3" fontId="6" fillId="0" borderId="2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" fillId="4" borderId="31" xfId="0" applyFont="1" applyFill="1" applyBorder="1" applyAlignment="1" applyProtection="1">
      <alignment horizontal="center" vertical="center" wrapText="1"/>
      <protection locked="0"/>
    </xf>
    <xf numFmtId="0" fontId="1" fillId="4" borderId="29" xfId="0" applyFont="1" applyFill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3" fontId="6" fillId="0" borderId="2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5</xdr:col>
      <xdr:colOff>581025</xdr:colOff>
      <xdr:row>3</xdr:row>
      <xdr:rowOff>114300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97E4FA3-52D3-48AA-AE54-6E42D0D022D9}"/>
            </a:ext>
          </a:extLst>
        </xdr:cNvPr>
        <xdr:cNvSpPr txBox="1"/>
      </xdr:nvSpPr>
      <xdr:spPr>
        <a:xfrm>
          <a:off x="28575" y="85725"/>
          <a:ext cx="1666875" cy="6191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5</xdr:col>
      <xdr:colOff>581025</xdr:colOff>
      <xdr:row>0</xdr:row>
      <xdr:rowOff>85725</xdr:rowOff>
    </xdr:from>
    <xdr:to>
      <xdr:col>7</xdr:col>
      <xdr:colOff>933450</xdr:colOff>
      <xdr:row>3</xdr:row>
      <xdr:rowOff>114300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3519647D-D9FC-40E4-A4DA-53A5E820D064}"/>
            </a:ext>
          </a:extLst>
        </xdr:cNvPr>
        <xdr:cNvSpPr txBox="1"/>
      </xdr:nvSpPr>
      <xdr:spPr>
        <a:xfrm>
          <a:off x="3086100" y="85725"/>
          <a:ext cx="6486525" cy="28194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CONVOCATORIA DE SELECCIÓN PARA LA PLAZA DE OFICIAL 1ª ADMINISTRATIVO DE LA UNIDAD DE EVENTOS, ÁREA DE INFRAESTRUCTURAS Y CPD </a:t>
          </a:r>
          <a:endParaRPr lang="es-ES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REF: ADMEV2622</a:t>
          </a:r>
          <a:endParaRPr lang="es-ES" sz="3600" u="none">
            <a:solidFill>
              <a:schemeClr val="dk1"/>
            </a:solidFill>
            <a:effectLst/>
            <a:latin typeface="DM Sans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180975</xdr:colOff>
      <xdr:row>1</xdr:row>
      <xdr:rowOff>382906</xdr:rowOff>
    </xdr:from>
    <xdr:to>
      <xdr:col>5</xdr:col>
      <xdr:colOff>203161</xdr:colOff>
      <xdr:row>1</xdr:row>
      <xdr:rowOff>1085850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582931"/>
          <a:ext cx="2270086" cy="702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O42"/>
  <sheetViews>
    <sheetView tabSelected="1" zoomScale="80" zoomScaleNormal="80" workbookViewId="0">
      <selection activeCell="B5" sqref="B5:H5"/>
    </sheetView>
  </sheetViews>
  <sheetFormatPr baseColWidth="10" defaultColWidth="11.44140625" defaultRowHeight="14.4" x14ac:dyDescent="0.3"/>
  <cols>
    <col min="1" max="1" width="3.44140625" style="9" customWidth="1"/>
    <col min="2" max="2" width="3.109375" style="9" customWidth="1"/>
    <col min="3" max="3" width="9.109375" style="9" customWidth="1"/>
    <col min="4" max="4" width="12.88671875" style="9" customWidth="1"/>
    <col min="5" max="5" width="11.6640625" style="9" customWidth="1"/>
    <col min="6" max="6" width="20.33203125" style="9" customWidth="1"/>
    <col min="7" max="7" width="65.5546875" style="9" customWidth="1"/>
    <col min="8" max="8" width="14.5546875" style="23" customWidth="1"/>
    <col min="9" max="9" width="4.6640625" style="9" customWidth="1"/>
    <col min="10" max="10" width="11.44140625" style="8" hidden="1" customWidth="1"/>
    <col min="11" max="12" width="11.44140625" style="9" hidden="1" customWidth="1"/>
    <col min="13" max="16384" width="11.44140625" style="9"/>
  </cols>
  <sheetData>
    <row r="1" spans="1:15" ht="15.75" customHeight="1" x14ac:dyDescent="0.3">
      <c r="A1" s="5"/>
      <c r="B1" s="6"/>
      <c r="C1" s="6"/>
      <c r="D1" s="6"/>
      <c r="E1" s="6"/>
      <c r="F1" s="6"/>
      <c r="G1" s="6"/>
      <c r="H1" s="7"/>
      <c r="I1" s="5"/>
    </row>
    <row r="2" spans="1:15" ht="102.75" customHeight="1" x14ac:dyDescent="0.3">
      <c r="A2" s="5"/>
      <c r="B2" s="6"/>
      <c r="C2" s="6"/>
      <c r="D2" s="6"/>
      <c r="E2" s="6"/>
      <c r="F2" s="6"/>
      <c r="G2" s="6"/>
      <c r="H2" s="7"/>
      <c r="I2" s="5"/>
    </row>
    <row r="3" spans="1:15" ht="15" customHeight="1" x14ac:dyDescent="0.3">
      <c r="A3" s="5"/>
      <c r="B3" s="6"/>
      <c r="C3" s="6"/>
      <c r="D3" s="6"/>
      <c r="E3" s="6"/>
      <c r="F3" s="6"/>
      <c r="G3" s="6"/>
      <c r="H3" s="7"/>
      <c r="I3" s="5"/>
      <c r="N3" s="48"/>
      <c r="O3" s="48"/>
    </row>
    <row r="4" spans="1:15" ht="43.5" customHeight="1" thickBot="1" x14ac:dyDescent="0.35">
      <c r="A4" s="5"/>
      <c r="B4" s="6"/>
      <c r="C4" s="6"/>
      <c r="D4" s="6"/>
      <c r="E4" s="6"/>
      <c r="F4" s="6"/>
      <c r="G4" s="6"/>
      <c r="H4" s="7"/>
      <c r="I4" s="5"/>
    </row>
    <row r="5" spans="1:15" s="12" customFormat="1" ht="68.400000000000006" customHeight="1" thickTop="1" thickBot="1" x14ac:dyDescent="0.35">
      <c r="A5" s="10"/>
      <c r="B5" s="50" t="s">
        <v>52</v>
      </c>
      <c r="C5" s="51"/>
      <c r="D5" s="52"/>
      <c r="E5" s="52"/>
      <c r="F5" s="52"/>
      <c r="G5" s="52"/>
      <c r="H5" s="53"/>
      <c r="I5" s="10"/>
      <c r="J5" s="11"/>
    </row>
    <row r="6" spans="1:15" s="12" customFormat="1" ht="15" thickTop="1" x14ac:dyDescent="0.3">
      <c r="A6" s="10"/>
      <c r="B6" s="13"/>
      <c r="C6" s="2"/>
      <c r="D6" s="2"/>
      <c r="E6" s="2"/>
      <c r="F6" s="2"/>
      <c r="G6" s="2"/>
      <c r="H6" s="14"/>
      <c r="I6" s="10"/>
    </row>
    <row r="7" spans="1:15" s="12" customFormat="1" ht="15" customHeight="1" x14ac:dyDescent="0.3">
      <c r="A7" s="10"/>
      <c r="B7" s="1"/>
      <c r="C7" s="59" t="s">
        <v>4</v>
      </c>
      <c r="D7" s="60"/>
      <c r="E7" s="61"/>
      <c r="F7" s="62"/>
      <c r="G7" s="63"/>
      <c r="H7" s="64"/>
      <c r="I7" s="10"/>
      <c r="J7" s="40"/>
      <c r="K7" s="40" t="s">
        <v>27</v>
      </c>
      <c r="L7" s="12">
        <v>0</v>
      </c>
    </row>
    <row r="8" spans="1:15" s="12" customFormat="1" x14ac:dyDescent="0.3">
      <c r="A8" s="10"/>
      <c r="B8" s="1"/>
      <c r="C8" s="59" t="s">
        <v>14</v>
      </c>
      <c r="D8" s="60"/>
      <c r="E8" s="61"/>
      <c r="F8" s="62"/>
      <c r="G8" s="63"/>
      <c r="H8" s="64"/>
      <c r="I8" s="10"/>
      <c r="J8" s="11" t="s">
        <v>1</v>
      </c>
      <c r="K8" s="12" t="s">
        <v>25</v>
      </c>
      <c r="L8" s="12">
        <v>1</v>
      </c>
    </row>
    <row r="9" spans="1:15" s="12" customFormat="1" x14ac:dyDescent="0.3">
      <c r="A9" s="10"/>
      <c r="B9" s="1"/>
      <c r="C9" s="59" t="s">
        <v>5</v>
      </c>
      <c r="D9" s="60"/>
      <c r="E9" s="61"/>
      <c r="F9" s="62"/>
      <c r="G9" s="63"/>
      <c r="H9" s="64"/>
      <c r="I9" s="10"/>
      <c r="J9" s="11" t="s">
        <v>2</v>
      </c>
      <c r="K9" s="12" t="s">
        <v>26</v>
      </c>
      <c r="L9" s="12">
        <v>2</v>
      </c>
    </row>
    <row r="10" spans="1:15" s="12" customFormat="1" ht="14.25" customHeight="1" x14ac:dyDescent="0.3">
      <c r="A10" s="10"/>
      <c r="B10" s="1"/>
      <c r="C10" s="59" t="s">
        <v>6</v>
      </c>
      <c r="D10" s="60"/>
      <c r="E10" s="61"/>
      <c r="F10" s="62"/>
      <c r="G10" s="63"/>
      <c r="H10" s="64"/>
      <c r="I10" s="10"/>
      <c r="J10" s="11"/>
    </row>
    <row r="11" spans="1:15" s="12" customFormat="1" ht="14.25" customHeight="1" x14ac:dyDescent="0.3">
      <c r="A11" s="10"/>
      <c r="B11" s="1"/>
      <c r="C11" s="59" t="s">
        <v>16</v>
      </c>
      <c r="D11" s="60"/>
      <c r="E11" s="61"/>
      <c r="F11" s="69">
        <f>H40</f>
        <v>0</v>
      </c>
      <c r="G11" s="70"/>
      <c r="H11" s="71"/>
      <c r="I11" s="10"/>
      <c r="J11" s="11"/>
    </row>
    <row r="12" spans="1:15" s="12" customFormat="1" ht="14.25" customHeight="1" thickBot="1" x14ac:dyDescent="0.35">
      <c r="A12" s="10"/>
      <c r="B12" s="1"/>
      <c r="C12" s="26"/>
      <c r="D12" s="2"/>
      <c r="E12" s="2"/>
      <c r="F12" s="2"/>
      <c r="G12" s="2"/>
      <c r="H12" s="15"/>
      <c r="I12" s="10"/>
      <c r="J12" s="11"/>
    </row>
    <row r="13" spans="1:15" ht="15.6" thickTop="1" thickBot="1" x14ac:dyDescent="0.35">
      <c r="A13" s="5"/>
      <c r="B13" s="3"/>
      <c r="C13" s="16" t="s">
        <v>8</v>
      </c>
      <c r="D13" s="76" t="s">
        <v>3</v>
      </c>
      <c r="E13" s="77"/>
      <c r="F13" s="72" t="s">
        <v>37</v>
      </c>
      <c r="G13" s="73"/>
      <c r="H13" s="57" t="s">
        <v>0</v>
      </c>
      <c r="I13" s="5"/>
    </row>
    <row r="14" spans="1:15" ht="17.25" customHeight="1" thickTop="1" thickBot="1" x14ac:dyDescent="0.35">
      <c r="A14" s="5"/>
      <c r="B14" s="3"/>
      <c r="C14" s="16" t="s">
        <v>9</v>
      </c>
      <c r="D14" s="78"/>
      <c r="E14" s="79"/>
      <c r="F14" s="74"/>
      <c r="G14" s="75"/>
      <c r="H14" s="58"/>
      <c r="I14" s="5"/>
    </row>
    <row r="15" spans="1:15" ht="18" hidden="1" customHeight="1" thickTop="1" thickBot="1" x14ac:dyDescent="0.35">
      <c r="A15" s="5"/>
      <c r="B15" s="3"/>
      <c r="C15" s="16" t="s">
        <v>10</v>
      </c>
      <c r="D15" s="84"/>
      <c r="E15" s="85"/>
      <c r="F15" s="54" t="s">
        <v>15</v>
      </c>
      <c r="G15" s="55"/>
      <c r="H15" s="33">
        <f>1*J15</f>
        <v>0</v>
      </c>
      <c r="I15" s="5"/>
      <c r="J15" s="8">
        <f>IF(D15=$J$8,1,0)</f>
        <v>0</v>
      </c>
    </row>
    <row r="16" spans="1:15" ht="127.8" customHeight="1" thickTop="1" thickBot="1" x14ac:dyDescent="0.35">
      <c r="A16" s="5"/>
      <c r="B16" s="3"/>
      <c r="C16" s="35" t="s">
        <v>10</v>
      </c>
      <c r="D16" s="80"/>
      <c r="E16" s="81"/>
      <c r="F16" s="82" t="s">
        <v>51</v>
      </c>
      <c r="G16" s="83"/>
      <c r="H16" s="36">
        <f t="shared" ref="H16:H17" si="0">J16</f>
        <v>0</v>
      </c>
      <c r="I16" s="5"/>
      <c r="J16" s="8">
        <f>IF(D16=$J$8,15,0)</f>
        <v>0</v>
      </c>
    </row>
    <row r="17" spans="1:10" ht="58.2" customHeight="1" thickBot="1" x14ac:dyDescent="0.35">
      <c r="A17" s="5"/>
      <c r="B17" s="3"/>
      <c r="C17" s="32" t="s">
        <v>19</v>
      </c>
      <c r="D17" s="65"/>
      <c r="E17" s="66"/>
      <c r="F17" s="67" t="s">
        <v>36</v>
      </c>
      <c r="G17" s="68"/>
      <c r="H17" s="37">
        <f t="shared" si="0"/>
        <v>0</v>
      </c>
      <c r="I17" s="5"/>
      <c r="J17" s="8">
        <f>IF(D17=$J$8,5,0)</f>
        <v>0</v>
      </c>
    </row>
    <row r="18" spans="1:10" ht="21" customHeight="1" thickTop="1" thickBot="1" x14ac:dyDescent="0.35">
      <c r="A18" s="5"/>
      <c r="B18" s="3"/>
      <c r="C18" s="17"/>
      <c r="D18" s="18"/>
      <c r="E18" s="18"/>
      <c r="F18" s="56" t="s">
        <v>7</v>
      </c>
      <c r="G18" s="56"/>
      <c r="H18" s="25">
        <f>IF(J18&gt;20,20,J18)</f>
        <v>0</v>
      </c>
      <c r="I18" s="5"/>
      <c r="J18" s="8">
        <f>SUM(J15:J17)</f>
        <v>0</v>
      </c>
    </row>
    <row r="19" spans="1:10" ht="24.75" customHeight="1" thickTop="1" thickBot="1" x14ac:dyDescent="0.35">
      <c r="A19" s="5"/>
      <c r="B19" s="3"/>
      <c r="C19" s="4"/>
      <c r="D19" s="19"/>
      <c r="E19" s="19"/>
      <c r="F19" s="20"/>
      <c r="G19" s="20"/>
      <c r="H19" s="21"/>
      <c r="I19" s="5"/>
    </row>
    <row r="20" spans="1:10" ht="20.25" customHeight="1" thickTop="1" thickBot="1" x14ac:dyDescent="0.35">
      <c r="A20" s="5"/>
      <c r="B20" s="3"/>
      <c r="C20" s="16" t="s">
        <v>8</v>
      </c>
      <c r="D20" s="76" t="s">
        <v>35</v>
      </c>
      <c r="E20" s="77"/>
      <c r="F20" s="72" t="s">
        <v>49</v>
      </c>
      <c r="G20" s="73"/>
      <c r="H20" s="57" t="s">
        <v>0</v>
      </c>
      <c r="I20" s="5"/>
    </row>
    <row r="21" spans="1:10" ht="27.6" customHeight="1" thickTop="1" thickBot="1" x14ac:dyDescent="0.35">
      <c r="A21" s="5"/>
      <c r="B21" s="3"/>
      <c r="C21" s="16" t="s">
        <v>11</v>
      </c>
      <c r="D21" s="87"/>
      <c r="E21" s="88"/>
      <c r="F21" s="89"/>
      <c r="G21" s="90"/>
      <c r="H21" s="86"/>
      <c r="I21" s="5"/>
    </row>
    <row r="22" spans="1:10" ht="39" customHeight="1" thickTop="1" thickBot="1" x14ac:dyDescent="0.35">
      <c r="A22" s="5"/>
      <c r="B22" s="3"/>
      <c r="C22" s="41" t="s">
        <v>12</v>
      </c>
      <c r="D22" s="100"/>
      <c r="E22" s="100"/>
      <c r="F22" s="49" t="s">
        <v>41</v>
      </c>
      <c r="G22" s="49"/>
      <c r="H22" s="42">
        <f t="shared" ref="H22:H26" si="1">J22</f>
        <v>0</v>
      </c>
      <c r="I22" s="5"/>
      <c r="J22" s="8">
        <f>D22*0.8</f>
        <v>0</v>
      </c>
    </row>
    <row r="23" spans="1:10" ht="51.6" customHeight="1" thickBot="1" x14ac:dyDescent="0.35">
      <c r="A23" s="5"/>
      <c r="B23" s="3"/>
      <c r="C23" s="43" t="s">
        <v>28</v>
      </c>
      <c r="D23" s="101"/>
      <c r="E23" s="101"/>
      <c r="F23" s="103" t="s">
        <v>50</v>
      </c>
      <c r="G23" s="103"/>
      <c r="H23" s="44">
        <f t="shared" si="1"/>
        <v>0</v>
      </c>
      <c r="I23" s="5"/>
      <c r="J23" s="8">
        <f>D23*0.6</f>
        <v>0</v>
      </c>
    </row>
    <row r="24" spans="1:10" ht="58.8" customHeight="1" thickBot="1" x14ac:dyDescent="0.35">
      <c r="A24" s="5"/>
      <c r="B24" s="3"/>
      <c r="C24" s="43" t="s">
        <v>29</v>
      </c>
      <c r="D24" s="101"/>
      <c r="E24" s="101"/>
      <c r="F24" s="103" t="s">
        <v>42</v>
      </c>
      <c r="G24" s="103"/>
      <c r="H24" s="44">
        <f t="shared" si="1"/>
        <v>0</v>
      </c>
      <c r="I24" s="5"/>
      <c r="J24" s="8">
        <f>D24*0.5</f>
        <v>0</v>
      </c>
    </row>
    <row r="25" spans="1:10" ht="52.2" customHeight="1" thickBot="1" x14ac:dyDescent="0.35">
      <c r="A25" s="5"/>
      <c r="B25" s="3"/>
      <c r="C25" s="43" t="s">
        <v>30</v>
      </c>
      <c r="D25" s="101"/>
      <c r="E25" s="101"/>
      <c r="F25" s="103" t="s">
        <v>43</v>
      </c>
      <c r="G25" s="103"/>
      <c r="H25" s="44">
        <f t="shared" si="1"/>
        <v>0</v>
      </c>
      <c r="I25" s="5"/>
      <c r="J25" s="8">
        <f>D25*0.75</f>
        <v>0</v>
      </c>
    </row>
    <row r="26" spans="1:10" ht="51" customHeight="1" thickBot="1" x14ac:dyDescent="0.35">
      <c r="A26" s="5"/>
      <c r="B26" s="3"/>
      <c r="C26" s="45" t="s">
        <v>31</v>
      </c>
      <c r="D26" s="102"/>
      <c r="E26" s="102"/>
      <c r="F26" s="115" t="s">
        <v>44</v>
      </c>
      <c r="G26" s="115"/>
      <c r="H26" s="46">
        <f t="shared" si="1"/>
        <v>0</v>
      </c>
      <c r="I26" s="5"/>
      <c r="J26" s="8">
        <f>D26*0.35</f>
        <v>0</v>
      </c>
    </row>
    <row r="27" spans="1:10" ht="21" customHeight="1" thickTop="1" thickBot="1" x14ac:dyDescent="0.35">
      <c r="A27" s="5"/>
      <c r="B27" s="3"/>
      <c r="C27" s="97" t="s">
        <v>22</v>
      </c>
      <c r="D27" s="98"/>
      <c r="E27" s="98"/>
      <c r="F27" s="98"/>
      <c r="G27" s="99"/>
      <c r="H27" s="25">
        <f>IF(J27&gt;20,20,J27)</f>
        <v>0</v>
      </c>
      <c r="I27" s="5"/>
      <c r="J27" s="8">
        <f>SUM(J22:J26)</f>
        <v>0</v>
      </c>
    </row>
    <row r="28" spans="1:10" ht="21" customHeight="1" thickTop="1" thickBot="1" x14ac:dyDescent="0.35">
      <c r="A28" s="5"/>
      <c r="B28" s="3"/>
      <c r="C28" s="30"/>
      <c r="D28" s="19"/>
      <c r="E28" s="19"/>
      <c r="F28" s="20"/>
      <c r="G28" s="30"/>
      <c r="H28" s="31"/>
      <c r="I28" s="5"/>
    </row>
    <row r="29" spans="1:10" ht="37.5" customHeight="1" thickTop="1" thickBot="1" x14ac:dyDescent="0.35">
      <c r="A29" s="5"/>
      <c r="B29" s="3"/>
      <c r="C29" s="34" t="s">
        <v>17</v>
      </c>
      <c r="D29" s="94" t="s">
        <v>33</v>
      </c>
      <c r="E29" s="94"/>
      <c r="F29" s="95" t="s">
        <v>48</v>
      </c>
      <c r="G29" s="96"/>
      <c r="H29" s="33" t="s">
        <v>0</v>
      </c>
      <c r="I29" s="5"/>
    </row>
    <row r="30" spans="1:10" ht="55.5" customHeight="1" thickTop="1" thickBot="1" x14ac:dyDescent="0.35">
      <c r="A30" s="5"/>
      <c r="B30" s="3"/>
      <c r="C30" s="41" t="s">
        <v>18</v>
      </c>
      <c r="D30" s="100"/>
      <c r="E30" s="100"/>
      <c r="F30" s="49" t="s">
        <v>38</v>
      </c>
      <c r="G30" s="49"/>
      <c r="H30" s="42">
        <f t="shared" ref="H30" si="2">J30</f>
        <v>0</v>
      </c>
      <c r="I30" s="5"/>
      <c r="J30" s="8">
        <f>D30*0.033</f>
        <v>0</v>
      </c>
    </row>
    <row r="31" spans="1:10" ht="55.5" customHeight="1" thickBot="1" x14ac:dyDescent="0.35">
      <c r="A31" s="5"/>
      <c r="B31" s="3"/>
      <c r="C31" s="45" t="s">
        <v>32</v>
      </c>
      <c r="D31" s="102"/>
      <c r="E31" s="102"/>
      <c r="F31" s="115" t="s">
        <v>39</v>
      </c>
      <c r="G31" s="115"/>
      <c r="H31" s="46">
        <f t="shared" ref="H31:H32" si="3">J31</f>
        <v>0</v>
      </c>
      <c r="I31" s="5"/>
      <c r="J31" s="8">
        <f>D31*0.025</f>
        <v>0</v>
      </c>
    </row>
    <row r="32" spans="1:10" ht="55.5" customHeight="1" thickTop="1" thickBot="1" x14ac:dyDescent="0.35">
      <c r="A32" s="5"/>
      <c r="B32" s="3"/>
      <c r="C32" s="45" t="s">
        <v>34</v>
      </c>
      <c r="D32" s="102"/>
      <c r="E32" s="102"/>
      <c r="F32" s="115" t="s">
        <v>40</v>
      </c>
      <c r="G32" s="115"/>
      <c r="H32" s="46">
        <f t="shared" si="3"/>
        <v>0</v>
      </c>
      <c r="I32" s="5"/>
      <c r="J32" s="8">
        <f>D32*0.018</f>
        <v>0</v>
      </c>
    </row>
    <row r="33" spans="1:10" ht="22.5" customHeight="1" thickTop="1" thickBot="1" x14ac:dyDescent="0.35">
      <c r="A33" s="5"/>
      <c r="B33" s="3"/>
      <c r="C33" s="91" t="s">
        <v>23</v>
      </c>
      <c r="D33" s="92"/>
      <c r="E33" s="92"/>
      <c r="F33" s="92"/>
      <c r="G33" s="93"/>
      <c r="H33" s="47">
        <f>IF(J33&gt;47,47,J33)</f>
        <v>0</v>
      </c>
      <c r="I33" s="5"/>
      <c r="J33" s="8">
        <f>SUM(J30:J32)</f>
        <v>0</v>
      </c>
    </row>
    <row r="34" spans="1:10" ht="22.5" customHeight="1" thickTop="1" thickBot="1" x14ac:dyDescent="0.35">
      <c r="A34" s="5"/>
      <c r="B34" s="3"/>
      <c r="C34" s="112"/>
      <c r="D34" s="113"/>
      <c r="E34" s="113"/>
      <c r="F34" s="113"/>
      <c r="G34" s="113"/>
      <c r="H34" s="39"/>
      <c r="I34" s="5"/>
    </row>
    <row r="35" spans="1:10" ht="42" customHeight="1" thickTop="1" thickBot="1" x14ac:dyDescent="0.35">
      <c r="A35" s="5"/>
      <c r="B35" s="3"/>
      <c r="C35" s="34" t="s">
        <v>20</v>
      </c>
      <c r="D35" s="94" t="s">
        <v>3</v>
      </c>
      <c r="E35" s="94"/>
      <c r="F35" s="95" t="s">
        <v>45</v>
      </c>
      <c r="G35" s="111"/>
      <c r="H35" s="38" t="s">
        <v>0</v>
      </c>
      <c r="I35" s="5"/>
    </row>
    <row r="36" spans="1:10" ht="29.25" customHeight="1" thickTop="1" thickBot="1" x14ac:dyDescent="0.35">
      <c r="A36" s="5"/>
      <c r="B36" s="3"/>
      <c r="C36" s="41" t="s">
        <v>21</v>
      </c>
      <c r="D36" s="100"/>
      <c r="E36" s="114"/>
      <c r="F36" s="49" t="s">
        <v>46</v>
      </c>
      <c r="G36" s="49"/>
      <c r="H36" s="42">
        <f t="shared" ref="H36:H37" si="4">J36</f>
        <v>0</v>
      </c>
      <c r="I36" s="5"/>
      <c r="J36" s="8">
        <f>IF(D36=$J$8,2,0)</f>
        <v>0</v>
      </c>
    </row>
    <row r="37" spans="1:10" ht="29.25" customHeight="1" thickTop="1" thickBot="1" x14ac:dyDescent="0.35">
      <c r="A37" s="5"/>
      <c r="B37" s="3"/>
      <c r="C37" s="41" t="s">
        <v>21</v>
      </c>
      <c r="D37" s="100"/>
      <c r="E37" s="114"/>
      <c r="F37" s="49" t="s">
        <v>47</v>
      </c>
      <c r="G37" s="49"/>
      <c r="H37" s="42">
        <f t="shared" si="4"/>
        <v>0</v>
      </c>
      <c r="I37" s="5"/>
      <c r="J37" s="8">
        <f>IF(D37=$J$8,3,0)</f>
        <v>0</v>
      </c>
    </row>
    <row r="38" spans="1:10" ht="28.2" customHeight="1" thickTop="1" thickBot="1" x14ac:dyDescent="0.35">
      <c r="A38" s="5"/>
      <c r="B38" s="3"/>
      <c r="C38" s="97" t="s">
        <v>24</v>
      </c>
      <c r="D38" s="98"/>
      <c r="E38" s="98"/>
      <c r="F38" s="98"/>
      <c r="G38" s="99"/>
      <c r="H38" s="25">
        <f>IF(J38&gt;3,3,J38)</f>
        <v>0</v>
      </c>
      <c r="I38" s="5"/>
      <c r="J38" s="8">
        <f>SUM(J36:J37)</f>
        <v>0</v>
      </c>
    </row>
    <row r="39" spans="1:10" ht="19.5" customHeight="1" thickTop="1" thickBot="1" x14ac:dyDescent="0.35">
      <c r="A39" s="5"/>
      <c r="B39" s="3"/>
      <c r="C39" s="27"/>
      <c r="D39" s="28"/>
      <c r="E39" s="19"/>
      <c r="F39" s="19"/>
      <c r="G39" s="20"/>
      <c r="H39" s="29"/>
      <c r="I39" s="5"/>
    </row>
    <row r="40" spans="1:10" ht="22.5" customHeight="1" thickTop="1" thickBot="1" x14ac:dyDescent="0.35">
      <c r="A40" s="5"/>
      <c r="B40" s="3"/>
      <c r="C40" s="108" t="s">
        <v>13</v>
      </c>
      <c r="D40" s="109"/>
      <c r="E40" s="109"/>
      <c r="F40" s="109"/>
      <c r="G40" s="110"/>
      <c r="H40" s="24">
        <f>SUM(H38,H33,H27,H18)</f>
        <v>0</v>
      </c>
      <c r="I40" s="5"/>
    </row>
    <row r="41" spans="1:10" ht="10.5" customHeight="1" thickTop="1" thickBot="1" x14ac:dyDescent="0.35">
      <c r="A41" s="5"/>
      <c r="B41" s="104"/>
      <c r="C41" s="105"/>
      <c r="D41" s="106"/>
      <c r="E41" s="106"/>
      <c r="F41" s="106"/>
      <c r="G41" s="106"/>
      <c r="H41" s="107"/>
      <c r="I41" s="5"/>
    </row>
    <row r="42" spans="1:10" ht="15" thickTop="1" x14ac:dyDescent="0.3">
      <c r="A42" s="5"/>
      <c r="B42" s="5"/>
      <c r="C42" s="5"/>
      <c r="D42" s="5"/>
      <c r="E42" s="5"/>
      <c r="F42" s="5"/>
      <c r="G42" s="5"/>
      <c r="H42" s="22"/>
      <c r="I42" s="5"/>
    </row>
  </sheetData>
  <sheetProtection algorithmName="SHA-512" hashValue="+s7d92XKZn0hoyOnDp8NgjvZANwBVow5GeXCCbC1/IQ7n4WCXfif3OjJ+oWD6k64DEUKFO6L/4sd+yygFrZVfA==" saltValue="p+cwyEPFQTJNzqQgjvQ+Vw==" spinCount="100000" sheet="1" objects="1" scenarios="1"/>
  <mergeCells count="54">
    <mergeCell ref="F24:G24"/>
    <mergeCell ref="F25:G25"/>
    <mergeCell ref="B41:H41"/>
    <mergeCell ref="C40:G40"/>
    <mergeCell ref="D35:E35"/>
    <mergeCell ref="F35:G35"/>
    <mergeCell ref="C34:G34"/>
    <mergeCell ref="C38:G38"/>
    <mergeCell ref="D36:E36"/>
    <mergeCell ref="F36:G36"/>
    <mergeCell ref="F26:G26"/>
    <mergeCell ref="D31:E31"/>
    <mergeCell ref="F31:G31"/>
    <mergeCell ref="D32:E32"/>
    <mergeCell ref="F32:G32"/>
    <mergeCell ref="D37:E37"/>
    <mergeCell ref="H20:H21"/>
    <mergeCell ref="D20:E21"/>
    <mergeCell ref="F20:G21"/>
    <mergeCell ref="C33:G33"/>
    <mergeCell ref="D29:E29"/>
    <mergeCell ref="F29:G29"/>
    <mergeCell ref="C27:G27"/>
    <mergeCell ref="D30:E30"/>
    <mergeCell ref="F30:G30"/>
    <mergeCell ref="D22:E22"/>
    <mergeCell ref="F22:G22"/>
    <mergeCell ref="D23:E23"/>
    <mergeCell ref="D24:E24"/>
    <mergeCell ref="D25:E25"/>
    <mergeCell ref="D26:E26"/>
    <mergeCell ref="F23:G23"/>
    <mergeCell ref="F11:H11"/>
    <mergeCell ref="F13:G14"/>
    <mergeCell ref="D13:E14"/>
    <mergeCell ref="D16:E16"/>
    <mergeCell ref="F16:G16"/>
    <mergeCell ref="D15:E15"/>
    <mergeCell ref="F37:G37"/>
    <mergeCell ref="B5:H5"/>
    <mergeCell ref="F15:G15"/>
    <mergeCell ref="F18:G18"/>
    <mergeCell ref="H13:H14"/>
    <mergeCell ref="C7:E7"/>
    <mergeCell ref="C8:E8"/>
    <mergeCell ref="C9:E9"/>
    <mergeCell ref="C10:E10"/>
    <mergeCell ref="F7:H7"/>
    <mergeCell ref="F8:H8"/>
    <mergeCell ref="F9:H9"/>
    <mergeCell ref="F10:H10"/>
    <mergeCell ref="D17:E17"/>
    <mergeCell ref="F17:G17"/>
    <mergeCell ref="C11:E11"/>
  </mergeCells>
  <phoneticPr fontId="7" type="noConversion"/>
  <dataValidations count="1">
    <dataValidation type="list" allowBlank="1" showInputMessage="1" showErrorMessage="1" sqref="D15:E17 D36:E37" xr:uid="{709FF821-8CDA-42C3-B49B-EFC019DE8EB3}">
      <formula1>$J$7:$J$9</formula1>
    </dataValidation>
  </dataValidations>
  <pageMargins left="0.39370078740157483" right="0.39370078740157483" top="0.74803149606299213" bottom="0.74803149606299213" header="0.31496062992125984" footer="0.31496062992125984"/>
  <pageSetup paperSize="9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30014AF4CC14CBD8B1BD0EB941CF0" ma:contentTypeVersion="13" ma:contentTypeDescription="Crear nuevo documento." ma:contentTypeScope="" ma:versionID="c53e5f4ccf7f7fd38568bfea03267e7d">
  <xsd:schema xmlns:xsd="http://www.w3.org/2001/XMLSchema" xmlns:xs="http://www.w3.org/2001/XMLSchema" xmlns:p="http://schemas.microsoft.com/office/2006/metadata/properties" xmlns:ns2="99fa1fec-90cf-4bf4-ad28-be43176c2173" xmlns:ns3="0d9faf5a-1549-406c-9c4a-3a597aa44f2a" targetNamespace="http://schemas.microsoft.com/office/2006/metadata/properties" ma:root="true" ma:fieldsID="75f4234bf1aedabd8ffff7bbaa23972a" ns2:_="" ns3:_="">
    <xsd:import namespace="99fa1fec-90cf-4bf4-ad28-be43176c2173"/>
    <xsd:import namespace="0d9faf5a-1549-406c-9c4a-3a597aa44f2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faf5a-1549-406c-9c4a-3a597aa44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JWYAVES5PER4-84579834-10500</_dlc_DocId>
    <_dlc_DocIdUrl xmlns="99fa1fec-90cf-4bf4-ad28-be43176c2173">
      <Url>https://fundacionuvaes.sharepoint.com/sites/DOCUMENTACIONPERSONAS/_layouts/15/DocIdRedir.aspx?ID=JWYAVES5PER4-84579834-10500</Url>
      <Description>JWYAVES5PER4-84579834-10500</Description>
    </_dlc_DocIdUrl>
    <TaxCatchAll xmlns="99fa1fec-90cf-4bf4-ad28-be43176c2173" xsi:nil="true"/>
    <lcf76f155ced4ddcb4097134ff3c332f xmlns="0d9faf5a-1549-406c-9c4a-3a597aa44f2a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B20FBA2-78DE-4805-A02B-32FBF39C8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0d9faf5a-1549-406c-9c4a-3a597aa44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31172E-32B8-4514-9187-59137EE26C2B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0d9faf5a-1549-406c-9c4a-3a597aa44f2a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99fa1fec-90cf-4bf4-ad28-be43176c2173"/>
  </ds:schemaRefs>
</ds:datastoreItem>
</file>

<file path=customXml/itemProps4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YOLANDA CALVO CONDE</cp:lastModifiedBy>
  <cp:lastPrinted>2025-09-16T08:14:22Z</cp:lastPrinted>
  <dcterms:created xsi:type="dcterms:W3CDTF">2022-03-16T12:07:19Z</dcterms:created>
  <dcterms:modified xsi:type="dcterms:W3CDTF">2026-05-29T11:02:41Z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0x01010045830014AF4CC14CBD8B1BD0EB941CF0</vt:lpwstr>
  </property>
  <property fmtid="{D5CDD505-2E9C-101B-9397-08002B2CF9AE}" pid="3" name="_dlc_DocIdItemGuid">
    <vt:lpwstr>2842b042-483d-435a-a57d-1f9d29e8b77c</vt:lpwstr>
  </property>
  <property fmtid="{D5CDD505-2E9C-101B-9397-08002B2CF9AE}" pid="4" name="MediaServiceImageTags">
    <vt:lpwstr/>
  </property>
</Properties>
</file>