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0 PROCESOS SELECCION/IOBA/OPT2618/"/>
    </mc:Choice>
  </mc:AlternateContent>
  <xr:revisionPtr revIDLastSave="321" documentId="8_{1C2305B2-8E45-404D-BB23-CFE00306086C}" xr6:coauthVersionLast="47" xr6:coauthVersionMax="47" xr10:uidLastSave="{767653D9-BB7A-4746-A7D3-086DF900AB10}"/>
  <bookViews>
    <workbookView xWindow="-108" yWindow="-108" windowWidth="23256" windowHeight="12576" tabRatio="571" xr2:uid="{112853C9-DF0D-4C4D-A6E5-BC70BB454B9F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H27" i="2" s="1"/>
  <c r="J26" i="2"/>
  <c r="J34" i="2"/>
  <c r="H34" i="2" s="1"/>
  <c r="J33" i="2"/>
  <c r="H33" i="2" s="1"/>
  <c r="J32" i="2"/>
  <c r="H32" i="2" s="1"/>
  <c r="J22" i="2"/>
  <c r="H22" i="2" s="1"/>
  <c r="J21" i="2"/>
  <c r="J16" i="2"/>
  <c r="H16" i="2" s="1"/>
  <c r="J17" i="2" s="1"/>
  <c r="H17" i="2" s="1"/>
  <c r="J15" i="2"/>
  <c r="H15" i="2" s="1"/>
  <c r="J23" i="2" l="1"/>
  <c r="H23" i="2" s="1"/>
  <c r="H28" i="2"/>
  <c r="H26" i="2"/>
  <c r="H21" i="2"/>
  <c r="J35" i="2"/>
  <c r="H35" i="2" s="1"/>
  <c r="J29" i="2"/>
  <c r="H29" i="2" s="1"/>
  <c r="H37" i="2" l="1"/>
  <c r="F11" i="2" s="1"/>
</calcChain>
</file>

<file path=xl/sharedStrings.xml><?xml version="1.0" encoding="utf-8"?>
<sst xmlns="http://schemas.openxmlformats.org/spreadsheetml/2006/main" count="54" uniqueCount="49">
  <si>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</si>
  <si>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</si>
  <si>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</si>
  <si>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</si>
  <si>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</si>
  <si>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</si>
  <si>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</si>
  <si>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</si>
  <si>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</si>
  <si>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</si>
  <si>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</si>
  <si>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</si>
  <si>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</si>
  <si>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</si>
  <si>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</si>
  <si>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</si>
  <si>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</si>
  <si>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</si>
  <si>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</si>
  <si>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</si>
  <si>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</si>
  <si>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</si>
  <si>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TOTAL FORMACION NO REGLADA</t>
  </si>
  <si>
    <t>TOTAL EXPERIENCIA PROFESIONAL</t>
  </si>
  <si>
    <t>TOTAL OTROS MÉRITOS</t>
  </si>
  <si>
    <t>C1</t>
  </si>
  <si>
    <t>C2</t>
  </si>
  <si>
    <t>----</t>
  </si>
  <si>
    <t>M2b</t>
  </si>
  <si>
    <t>M4b</t>
  </si>
  <si>
    <t>Nº ACCIONES</t>
  </si>
  <si>
    <t>M3b</t>
  </si>
  <si>
    <t>Nº DIAS</t>
  </si>
  <si>
    <t>M3c</t>
  </si>
  <si>
    <t xml:space="preserve">Por titulación de Máster Oficial en el ámbito de las Ciencias de la Visión. 5 puntos. </t>
  </si>
  <si>
    <t>FORMACIÓN REGLADA. Máximo 5 puntos</t>
  </si>
  <si>
    <t>Participación en cursos de formación continuada acreditados en el ámbito de las ciencias de la visión: 1 punto por cada 20 horas de formación</t>
  </si>
  <si>
    <t>Participación en cursos de otro tipo de formación acreditados mediante diploma, que pueda estar relacionado con las funciones previstas en el apartado 2.1 de la convocatoria: 0,5 punto por cada 20 horas de formación</t>
  </si>
  <si>
    <t>FORMACION NO REGLADA. Máximo 10 puntos</t>
  </si>
  <si>
    <t>Participación en proyectos de investigación y ensayos clínicos. 0,5 puntos por proyecto.</t>
  </si>
  <si>
    <t>M4c</t>
  </si>
  <si>
    <t>EXPERIENCIA INVESTIGADORA. Máximo 10 puntos</t>
  </si>
  <si>
    <t>Publicaciones en revistas científicas indexadas, libros o monografías. 0,5 puntos por cada publicación.</t>
  </si>
  <si>
    <t>Asistencia a congresos en el ámbito de las ciencias de la visión: 0,2 puntos por congreso</t>
  </si>
  <si>
    <t xml:space="preserve">  Nº proyectos, publicaciones, congresos</t>
  </si>
  <si>
    <t xml:space="preserve">EXPERIENCIA PROFESIONAL como óptico/a optometrista con colegiación ejerciente (desde 01/01/2020) | Máximo 50 puntos </t>
  </si>
  <si>
    <t>0,033 puntos por día trabajado según vida laboral en la Fundación Universidad de Valladolid M.P., desempeñando funciones similares o equivalentes a las indicadas en el apartado 2.1, con colegiación de óptico optometrista ejerciente.</t>
  </si>
  <si>
    <t>0,025 puntos por día trabajado según vida laboral en otras Entidades del Sector Público, desempeñando funciones similares o equivalentes a las indicadas en el apartado 2.1, con colegiación de óptico optometrista ejerciente.</t>
  </si>
  <si>
    <t>0,018 puntos por día trabajado según vida laboral en Entidades del Sector Privado desempeñando funciones similares o equivalentes a las indicadas en el apartado 2.1., con colegiación de óptico optometrista ejerciente.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</si>
</sst>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justify" vertical="center"/>
    </xf>
    <xf numFmtId="0" fontId="0" fillId="0" borderId="29" xfId="0" applyBorder="1" applyAlignment="1">
      <alignment horizontal="center" vertical="center" wrapText="1"/>
    </xf>
    <xf numFmtId="2" fontId="1" fillId="2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2" fontId="1" fillId="2" borderId="33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2" fontId="1" fillId="2" borderId="3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40" xfId="0" applyNumberFormat="1" applyFont="1" applyFill="1" applyBorder="1" applyAlignment="1">
      <alignment horizontal="center" vertical="center" wrapText="1"/>
    </xf>
    <xf numFmtId="2" fontId="1" fillId="2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>
      <alignment horizontal="justify" vertical="center" wrapText="1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justify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0" fillId="2" borderId="39" xfId="0" applyFill="1" applyBorder="1" applyAlignment="1">
      <alignment horizontal="justify" vertical="center" wrapText="1"/>
    </xf>
    <xf numFmtId="0" fontId="1" fillId="4" borderId="38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>
      <alignment horizontal="justify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2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2</xdr:row>
      <xdr:rowOff>628650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8CE14E-4DB4-492C-BC17-31C8EAD82ACF}"/>
            </a:ext>
          </a:extLst>
        </xdr:cNvPr>
        <xdr:cNvSpPr txBox="1"/>
      </xdr:nvSpPr>
      <xdr:spPr>
        <a:xfrm>
          <a:off x="264795" y="85725"/>
          <a:ext cx="3074670" cy="204406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2</xdr:row>
      <xdr:rowOff>628650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DA24F54-6264-40DA-8512-2FE9D4772DEC}"/>
            </a:ext>
          </a:extLst>
        </xdr:cNvPr>
        <xdr:cNvSpPr txBox="1"/>
      </xdr:nvSpPr>
      <xdr:spPr>
        <a:xfrm>
          <a:off x="3339465" y="85725"/>
          <a:ext cx="6242685" cy="204406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DE SELECCIÓN PARA DOS PLAZAS DE OPTICO/A OPTOMETRISTA </a:t>
          </a:r>
          <a:endParaRPr lang="es-ES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CONTRATO INDEFINIDO</a:t>
          </a:r>
          <a:endParaRPr lang="es-ES" sz="2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REF: OPT2618</a:t>
          </a:r>
          <a:endParaRPr lang="es-ES" sz="4400" b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217170</xdr:colOff>
      <xdr:row>1</xdr:row>
      <xdr:rowOff>291467</xdr:rowOff>
    </xdr:from>
    <xdr:to>
      <xdr:col>5</xdr:col>
      <xdr:colOff>30480</xdr:colOff>
      <xdr:row>1</xdr:row>
      <xdr:rowOff>1280160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F68B92-755E-48F1-B980-1CF6A8659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489587"/>
          <a:ext cx="2122170" cy="988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7D01-ECB3-4D52-8DFB-87818568BF42}">
  <dimension ref="A1:L39"/>
  <sheetViews>
    <sheetView tabSelected="1" zoomScale="80" zoomScaleNormal="80" workbookViewId="0">
      <selection activeCell="O7" sqref="O7"/>
    </sheetView>
  </sheetViews>
  <sheetFormatPr baseColWidth="10" defaultColWidth="11.44140625" defaultRowHeight="14.4" x14ac:dyDescent="0.3"/>
  <cols>
    <col min="1" max="1" width="3.44140625" style="9" customWidth="1"/>
    <col min="2" max="2" width="3.109375" style="9" customWidth="1"/>
    <col min="3" max="3" width="9.109375" style="9" customWidth="1"/>
    <col min="4" max="4" width="12.88671875" style="9" customWidth="1"/>
    <col min="5" max="5" width="11.6640625" style="9" customWidth="1"/>
    <col min="6" max="6" width="20.33203125" style="9" customWidth="1"/>
    <col min="7" max="7" width="65.5546875" style="9" customWidth="1"/>
    <col min="8" max="8" width="14.44140625" style="23" customWidth="1"/>
    <col min="9" max="9" width="4.6640625" style="9" customWidth="1"/>
    <col min="10" max="10" width="11.44140625" style="8" hidden="1" customWidth="1"/>
    <col min="11" max="12" width="11.44140625" style="9" hidden="1" customWidth="1"/>
    <col min="13" max="16384" width="11.44140625" style="9"/>
  </cols>
  <sheetData>
    <row r="1" spans="1:12" ht="15.75" customHeigh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02.75" customHeight="1" x14ac:dyDescent="0.3">
      <c r="A2" s="5"/>
      <c r="B2" s="6"/>
      <c r="C2" s="6"/>
      <c r="D2" s="6"/>
      <c r="E2" s="6"/>
      <c r="F2" s="6"/>
      <c r="G2" s="6"/>
      <c r="H2" s="7"/>
      <c r="I2" s="5"/>
    </row>
    <row r="3" spans="1:12" ht="65.25" customHeight="1" x14ac:dyDescent="0.3">
      <c r="A3" s="5"/>
      <c r="B3" s="6"/>
      <c r="C3" s="6"/>
      <c r="D3" s="6"/>
      <c r="E3" s="6"/>
      <c r="F3" s="6"/>
      <c r="G3" s="6"/>
      <c r="H3" s="7"/>
      <c r="I3" s="5"/>
    </row>
    <row r="4" spans="1:12" ht="13.5" customHeight="1" thickBot="1" x14ac:dyDescent="0.35">
      <c r="A4" s="5"/>
      <c r="B4" s="6"/>
      <c r="C4" s="6"/>
      <c r="D4" s="6"/>
      <c r="E4" s="6"/>
      <c r="F4" s="6"/>
      <c r="G4" s="6"/>
      <c r="H4" s="7"/>
      <c r="I4" s="5"/>
    </row>
    <row r="5" spans="1:12" s="12" customFormat="1" ht="19.2" thickTop="1" thickBot="1" x14ac:dyDescent="0.35">
      <c r="A5" s="10"/>
      <c r="B5" s="55" t="s">
        <v>8</v>
      </c>
      <c r="C5" s="56"/>
      <c r="D5" s="57"/>
      <c r="E5" s="57"/>
      <c r="F5" s="57"/>
      <c r="G5" s="57"/>
      <c r="H5" s="58"/>
      <c r="I5" s="10"/>
      <c r="J5" s="11"/>
    </row>
    <row r="6" spans="1:12" s="12" customFormat="1" ht="15" thickTop="1" x14ac:dyDescent="0.3">
      <c r="A6" s="10"/>
      <c r="B6" s="13"/>
      <c r="C6" s="2"/>
      <c r="D6" s="2"/>
      <c r="E6" s="2"/>
      <c r="F6" s="2"/>
      <c r="G6" s="2"/>
      <c r="H6" s="14"/>
      <c r="I6" s="10"/>
    </row>
    <row r="7" spans="1:12" s="12" customFormat="1" ht="15" customHeight="1" x14ac:dyDescent="0.3">
      <c r="A7" s="10"/>
      <c r="B7" s="1"/>
      <c r="C7" s="49" t="s">
        <v>4</v>
      </c>
      <c r="D7" s="50"/>
      <c r="E7" s="51"/>
      <c r="F7" s="52"/>
      <c r="G7" s="53"/>
      <c r="H7" s="54"/>
      <c r="I7" s="10"/>
      <c r="J7" s="38"/>
      <c r="K7" s="38" t="s">
        <v>27</v>
      </c>
      <c r="L7" s="12">
        <v>0</v>
      </c>
    </row>
    <row r="8" spans="1:12" s="12" customFormat="1" x14ac:dyDescent="0.3">
      <c r="A8" s="10"/>
      <c r="B8" s="1"/>
      <c r="C8" s="49" t="s">
        <v>15</v>
      </c>
      <c r="D8" s="50"/>
      <c r="E8" s="51"/>
      <c r="F8" s="52"/>
      <c r="G8" s="53"/>
      <c r="H8" s="54"/>
      <c r="I8" s="10"/>
      <c r="J8" s="11" t="s">
        <v>1</v>
      </c>
      <c r="K8" s="12" t="s">
        <v>25</v>
      </c>
      <c r="L8" s="12">
        <v>1</v>
      </c>
    </row>
    <row r="9" spans="1:12" s="12" customFormat="1" x14ac:dyDescent="0.3">
      <c r="A9" s="10"/>
      <c r="B9" s="1"/>
      <c r="C9" s="49" t="s">
        <v>5</v>
      </c>
      <c r="D9" s="50"/>
      <c r="E9" s="51"/>
      <c r="F9" s="52"/>
      <c r="G9" s="53"/>
      <c r="H9" s="54"/>
      <c r="I9" s="10"/>
      <c r="J9" s="11" t="s">
        <v>2</v>
      </c>
      <c r="K9" s="12" t="s">
        <v>26</v>
      </c>
      <c r="L9" s="12">
        <v>2</v>
      </c>
    </row>
    <row r="10" spans="1:12" s="12" customFormat="1" ht="14.25" customHeight="1" x14ac:dyDescent="0.3">
      <c r="A10" s="10"/>
      <c r="B10" s="1"/>
      <c r="C10" s="49" t="s">
        <v>6</v>
      </c>
      <c r="D10" s="50"/>
      <c r="E10" s="51"/>
      <c r="F10" s="52"/>
      <c r="G10" s="53"/>
      <c r="H10" s="54"/>
      <c r="I10" s="10"/>
      <c r="J10" s="11"/>
    </row>
    <row r="11" spans="1:12" s="12" customFormat="1" ht="14.25" customHeight="1" x14ac:dyDescent="0.3">
      <c r="A11" s="10"/>
      <c r="B11" s="1"/>
      <c r="C11" s="49" t="s">
        <v>17</v>
      </c>
      <c r="D11" s="50"/>
      <c r="E11" s="51"/>
      <c r="F11" s="59">
        <f>H37</f>
        <v>0</v>
      </c>
      <c r="G11" s="60"/>
      <c r="H11" s="61"/>
      <c r="I11" s="10"/>
      <c r="J11" s="11"/>
    </row>
    <row r="12" spans="1:12" s="12" customFormat="1" ht="14.25" customHeight="1" thickBot="1" x14ac:dyDescent="0.35">
      <c r="A12" s="10"/>
      <c r="B12" s="1"/>
      <c r="C12" s="26"/>
      <c r="D12" s="2"/>
      <c r="E12" s="2"/>
      <c r="F12" s="2"/>
      <c r="G12" s="2"/>
      <c r="H12" s="15"/>
      <c r="I12" s="10"/>
      <c r="J12" s="11"/>
    </row>
    <row r="13" spans="1:12" ht="15.6" thickTop="1" thickBot="1" x14ac:dyDescent="0.35">
      <c r="A13" s="5"/>
      <c r="B13" s="3"/>
      <c r="C13" s="16" t="s">
        <v>9</v>
      </c>
      <c r="D13" s="62" t="s">
        <v>3</v>
      </c>
      <c r="E13" s="63"/>
      <c r="F13" s="66" t="s">
        <v>35</v>
      </c>
      <c r="G13" s="67"/>
      <c r="H13" s="70" t="s">
        <v>0</v>
      </c>
      <c r="I13" s="5"/>
    </row>
    <row r="14" spans="1:12" ht="17.25" customHeight="1" thickTop="1" thickBot="1" x14ac:dyDescent="0.35">
      <c r="A14" s="5"/>
      <c r="B14" s="3"/>
      <c r="C14" s="16" t="s">
        <v>10</v>
      </c>
      <c r="D14" s="64"/>
      <c r="E14" s="65"/>
      <c r="F14" s="68"/>
      <c r="G14" s="69"/>
      <c r="H14" s="71"/>
      <c r="I14" s="5"/>
    </row>
    <row r="15" spans="1:12" ht="18" hidden="1" customHeight="1" x14ac:dyDescent="0.3">
      <c r="A15" s="5"/>
      <c r="B15" s="3"/>
      <c r="C15" s="16" t="s">
        <v>11</v>
      </c>
      <c r="D15" s="75"/>
      <c r="E15" s="76"/>
      <c r="F15" s="77" t="s">
        <v>16</v>
      </c>
      <c r="G15" s="78"/>
      <c r="H15" s="32">
        <f>1*J15</f>
        <v>0</v>
      </c>
      <c r="I15" s="5"/>
      <c r="J15" s="8">
        <f>IF(D15=$J$8,1,0)</f>
        <v>0</v>
      </c>
    </row>
    <row r="16" spans="1:12" ht="33" customHeight="1" thickTop="1" thickBot="1" x14ac:dyDescent="0.35">
      <c r="A16" s="5"/>
      <c r="B16" s="3"/>
      <c r="C16" s="34" t="s">
        <v>11</v>
      </c>
      <c r="D16" s="79"/>
      <c r="E16" s="80"/>
      <c r="F16" s="81" t="s">
        <v>34</v>
      </c>
      <c r="G16" s="82"/>
      <c r="H16" s="35">
        <f t="shared" ref="H16" si="0">J16</f>
        <v>0</v>
      </c>
      <c r="I16" s="5"/>
      <c r="J16" s="8">
        <f>IF(D16=$J$8,5,0)</f>
        <v>0</v>
      </c>
    </row>
    <row r="17" spans="1:10" ht="21" customHeight="1" thickTop="1" thickBot="1" x14ac:dyDescent="0.35">
      <c r="A17" s="5"/>
      <c r="B17" s="3"/>
      <c r="C17" s="17"/>
      <c r="D17" s="18"/>
      <c r="E17" s="18"/>
      <c r="F17" s="83" t="s">
        <v>7</v>
      </c>
      <c r="G17" s="83"/>
      <c r="H17" s="25">
        <f>IF(J17&gt;5,5,J17)</f>
        <v>0</v>
      </c>
      <c r="I17" s="5"/>
      <c r="J17" s="8">
        <f>SUM(H16:H16)</f>
        <v>0</v>
      </c>
    </row>
    <row r="18" spans="1:10" ht="24.75" customHeight="1" thickTop="1" thickBot="1" x14ac:dyDescent="0.35">
      <c r="A18" s="5"/>
      <c r="B18" s="3"/>
      <c r="C18" s="4"/>
      <c r="D18" s="19"/>
      <c r="E18" s="19"/>
      <c r="F18" s="20"/>
      <c r="G18" s="20"/>
      <c r="H18" s="21"/>
      <c r="I18" s="5"/>
    </row>
    <row r="19" spans="1:10" ht="20.25" customHeight="1" thickTop="1" thickBot="1" x14ac:dyDescent="0.35">
      <c r="A19" s="5"/>
      <c r="B19" s="3"/>
      <c r="C19" s="16" t="s">
        <v>9</v>
      </c>
      <c r="D19" s="62" t="s">
        <v>30</v>
      </c>
      <c r="E19" s="63"/>
      <c r="F19" s="66" t="s">
        <v>38</v>
      </c>
      <c r="G19" s="67"/>
      <c r="H19" s="70" t="s">
        <v>0</v>
      </c>
      <c r="I19" s="5"/>
    </row>
    <row r="20" spans="1:10" ht="16.5" customHeight="1" thickTop="1" thickBot="1" x14ac:dyDescent="0.35">
      <c r="A20" s="5"/>
      <c r="B20" s="3"/>
      <c r="C20" s="16" t="s">
        <v>12</v>
      </c>
      <c r="D20" s="84"/>
      <c r="E20" s="85"/>
      <c r="F20" s="86"/>
      <c r="G20" s="87"/>
      <c r="H20" s="88"/>
      <c r="I20" s="5"/>
    </row>
    <row r="21" spans="1:10" ht="39" customHeight="1" thickTop="1" thickBot="1" x14ac:dyDescent="0.35">
      <c r="A21" s="5"/>
      <c r="B21" s="3"/>
      <c r="C21" s="39" t="s">
        <v>13</v>
      </c>
      <c r="D21" s="89"/>
      <c r="E21" s="89"/>
      <c r="F21" s="90" t="s">
        <v>36</v>
      </c>
      <c r="G21" s="90"/>
      <c r="H21" s="40">
        <f t="shared" ref="H21:H22" si="1">J21</f>
        <v>0</v>
      </c>
      <c r="I21" s="5"/>
      <c r="J21" s="8">
        <f>D21*1</f>
        <v>0</v>
      </c>
    </row>
    <row r="22" spans="1:10" ht="50.25" customHeight="1" thickBot="1" x14ac:dyDescent="0.35">
      <c r="A22" s="5"/>
      <c r="B22" s="3"/>
      <c r="C22" s="41" t="s">
        <v>28</v>
      </c>
      <c r="D22" s="91"/>
      <c r="E22" s="91"/>
      <c r="F22" s="92" t="s">
        <v>37</v>
      </c>
      <c r="G22" s="92"/>
      <c r="H22" s="42">
        <f t="shared" si="1"/>
        <v>0</v>
      </c>
      <c r="I22" s="5"/>
      <c r="J22" s="8">
        <f>D22*0.5</f>
        <v>0</v>
      </c>
    </row>
    <row r="23" spans="1:10" ht="21" customHeight="1" thickTop="1" thickBot="1" x14ac:dyDescent="0.35">
      <c r="A23" s="5"/>
      <c r="B23" s="3"/>
      <c r="C23" s="72" t="s">
        <v>22</v>
      </c>
      <c r="D23" s="73"/>
      <c r="E23" s="73"/>
      <c r="F23" s="73"/>
      <c r="G23" s="74"/>
      <c r="H23" s="25">
        <f>IF(J23&gt;10,10,J23)</f>
        <v>0</v>
      </c>
      <c r="I23" s="5"/>
      <c r="J23" s="8">
        <f>SUM(J21:J22)</f>
        <v>0</v>
      </c>
    </row>
    <row r="24" spans="1:10" ht="21" customHeight="1" thickTop="1" thickBot="1" x14ac:dyDescent="0.35">
      <c r="A24" s="5"/>
      <c r="B24" s="3"/>
      <c r="C24" s="30"/>
      <c r="D24" s="19"/>
      <c r="E24" s="19"/>
      <c r="F24" s="20"/>
      <c r="G24" s="30"/>
      <c r="H24" s="31"/>
      <c r="I24" s="5"/>
    </row>
    <row r="25" spans="1:10" ht="37.5" customHeight="1" thickTop="1" thickBot="1" x14ac:dyDescent="0.35">
      <c r="A25" s="5"/>
      <c r="B25" s="3"/>
      <c r="C25" s="33" t="s">
        <v>18</v>
      </c>
      <c r="D25" s="93" t="s">
        <v>32</v>
      </c>
      <c r="E25" s="93"/>
      <c r="F25" s="94" t="s">
        <v>45</v>
      </c>
      <c r="G25" s="95"/>
      <c r="H25" s="32" t="s">
        <v>0</v>
      </c>
      <c r="I25" s="5"/>
    </row>
    <row r="26" spans="1:10" ht="52.8" customHeight="1" thickTop="1" thickBot="1" x14ac:dyDescent="0.35">
      <c r="A26" s="5"/>
      <c r="B26" s="3"/>
      <c r="C26" s="115" t="s">
        <v>19</v>
      </c>
      <c r="D26" s="89"/>
      <c r="E26" s="89"/>
      <c r="F26" s="90" t="s">
        <v>46</v>
      </c>
      <c r="G26" s="90"/>
      <c r="H26" s="46">
        <f t="shared" ref="H26:H28" si="2">J26</f>
        <v>0</v>
      </c>
      <c r="I26" s="5"/>
      <c r="J26" s="8">
        <f>D26*0.033</f>
        <v>0</v>
      </c>
    </row>
    <row r="27" spans="1:10" ht="54.6" customHeight="1" thickBot="1" x14ac:dyDescent="0.35">
      <c r="A27" s="5"/>
      <c r="B27" s="3"/>
      <c r="C27" s="48" t="s">
        <v>31</v>
      </c>
      <c r="D27" s="91"/>
      <c r="E27" s="91"/>
      <c r="F27" s="96" t="s">
        <v>47</v>
      </c>
      <c r="G27" s="96"/>
      <c r="H27" s="47">
        <f t="shared" si="2"/>
        <v>0</v>
      </c>
      <c r="I27" s="5"/>
      <c r="J27" s="8">
        <f>D27*0.025</f>
        <v>0</v>
      </c>
    </row>
    <row r="28" spans="1:10" ht="54" customHeight="1" thickBot="1" x14ac:dyDescent="0.35">
      <c r="A28" s="5"/>
      <c r="B28" s="3"/>
      <c r="C28" s="43" t="s">
        <v>33</v>
      </c>
      <c r="D28" s="98"/>
      <c r="E28" s="98"/>
      <c r="F28" s="99" t="s">
        <v>48</v>
      </c>
      <c r="G28" s="99"/>
      <c r="H28" s="44">
        <f t="shared" si="2"/>
        <v>0</v>
      </c>
      <c r="I28" s="5"/>
      <c r="J28" s="8">
        <f>D28*0.018</f>
        <v>0</v>
      </c>
    </row>
    <row r="29" spans="1:10" ht="22.5" customHeight="1" thickTop="1" thickBot="1" x14ac:dyDescent="0.35">
      <c r="A29" s="5"/>
      <c r="B29" s="3"/>
      <c r="C29" s="100" t="s">
        <v>23</v>
      </c>
      <c r="D29" s="101"/>
      <c r="E29" s="101"/>
      <c r="F29" s="101"/>
      <c r="G29" s="102"/>
      <c r="H29" s="45">
        <f>IF(J29&gt;50,50,J29)</f>
        <v>0</v>
      </c>
      <c r="I29" s="5"/>
      <c r="J29" s="8">
        <f>SUM(J26:J28)</f>
        <v>0</v>
      </c>
    </row>
    <row r="30" spans="1:10" ht="22.5" customHeight="1" thickTop="1" thickBot="1" x14ac:dyDescent="0.35">
      <c r="A30" s="5"/>
      <c r="B30" s="3"/>
      <c r="C30" s="103"/>
      <c r="D30" s="104"/>
      <c r="E30" s="104"/>
      <c r="F30" s="104"/>
      <c r="G30" s="104"/>
      <c r="H30" s="37"/>
      <c r="I30" s="5"/>
    </row>
    <row r="31" spans="1:10" ht="45.75" customHeight="1" thickTop="1" thickBot="1" x14ac:dyDescent="0.35">
      <c r="A31" s="5"/>
      <c r="B31" s="3"/>
      <c r="C31" s="33" t="s">
        <v>20</v>
      </c>
      <c r="D31" s="93" t="s">
        <v>44</v>
      </c>
      <c r="E31" s="93"/>
      <c r="F31" s="94" t="s">
        <v>41</v>
      </c>
      <c r="G31" s="105"/>
      <c r="H31" s="36" t="s">
        <v>0</v>
      </c>
      <c r="I31" s="5"/>
    </row>
    <row r="32" spans="1:10" ht="29.25" customHeight="1" thickTop="1" thickBot="1" x14ac:dyDescent="0.35">
      <c r="A32" s="5"/>
      <c r="B32" s="3"/>
      <c r="C32" s="39" t="s">
        <v>21</v>
      </c>
      <c r="D32" s="91"/>
      <c r="E32" s="91"/>
      <c r="F32" s="90" t="s">
        <v>39</v>
      </c>
      <c r="G32" s="90"/>
      <c r="H32" s="40">
        <f t="shared" ref="H32:H34" si="3">J32</f>
        <v>0</v>
      </c>
      <c r="I32" s="5"/>
      <c r="J32" s="8">
        <f>D32*0.5</f>
        <v>0</v>
      </c>
    </row>
    <row r="33" spans="1:10" ht="29.25" customHeight="1" thickTop="1" thickBot="1" x14ac:dyDescent="0.35">
      <c r="A33" s="5"/>
      <c r="B33" s="3"/>
      <c r="C33" s="43" t="s">
        <v>29</v>
      </c>
      <c r="D33" s="97"/>
      <c r="E33" s="97"/>
      <c r="F33" s="92" t="s">
        <v>42</v>
      </c>
      <c r="G33" s="92"/>
      <c r="H33" s="40">
        <f t="shared" si="3"/>
        <v>0</v>
      </c>
      <c r="I33" s="5"/>
      <c r="J33" s="8">
        <f>D33*0.5</f>
        <v>0</v>
      </c>
    </row>
    <row r="34" spans="1:10" ht="33.75" customHeight="1" thickTop="1" thickBot="1" x14ac:dyDescent="0.35">
      <c r="A34" s="5"/>
      <c r="B34" s="3"/>
      <c r="C34" s="43" t="s">
        <v>40</v>
      </c>
      <c r="D34" s="110"/>
      <c r="E34" s="110"/>
      <c r="F34" s="111" t="s">
        <v>43</v>
      </c>
      <c r="G34" s="111"/>
      <c r="H34" s="44">
        <f t="shared" si="3"/>
        <v>0</v>
      </c>
      <c r="I34" s="5"/>
      <c r="J34" s="8">
        <f>D34*0.2</f>
        <v>0</v>
      </c>
    </row>
    <row r="35" spans="1:10" ht="28.2" customHeight="1" thickTop="1" thickBot="1" x14ac:dyDescent="0.35">
      <c r="A35" s="5"/>
      <c r="B35" s="3"/>
      <c r="C35" s="72" t="s">
        <v>24</v>
      </c>
      <c r="D35" s="73"/>
      <c r="E35" s="73"/>
      <c r="F35" s="73"/>
      <c r="G35" s="74"/>
      <c r="H35" s="25">
        <f>IF(J35&gt;10,10,J35)</f>
        <v>0</v>
      </c>
      <c r="I35" s="5"/>
      <c r="J35" s="8">
        <f>SUM(J32:J34)</f>
        <v>0</v>
      </c>
    </row>
    <row r="36" spans="1:10" ht="19.5" customHeight="1" thickTop="1" thickBot="1" x14ac:dyDescent="0.35">
      <c r="A36" s="5"/>
      <c r="B36" s="3"/>
      <c r="C36" s="27"/>
      <c r="D36" s="28"/>
      <c r="E36" s="19"/>
      <c r="F36" s="19"/>
      <c r="G36" s="20"/>
      <c r="H36" s="29"/>
      <c r="I36" s="5"/>
    </row>
    <row r="37" spans="1:10" ht="22.5" customHeight="1" thickTop="1" thickBot="1" x14ac:dyDescent="0.35">
      <c r="A37" s="5"/>
      <c r="B37" s="3"/>
      <c r="C37" s="112" t="s">
        <v>14</v>
      </c>
      <c r="D37" s="113"/>
      <c r="E37" s="113"/>
      <c r="F37" s="113"/>
      <c r="G37" s="114"/>
      <c r="H37" s="24">
        <f>SUM(H35,H29,H23,H17)</f>
        <v>0</v>
      </c>
      <c r="I37" s="5"/>
    </row>
    <row r="38" spans="1:10" ht="10.5" customHeight="1" thickTop="1" thickBot="1" x14ac:dyDescent="0.35">
      <c r="A38" s="5"/>
      <c r="B38" s="106"/>
      <c r="C38" s="107"/>
      <c r="D38" s="108"/>
      <c r="E38" s="108"/>
      <c r="F38" s="108"/>
      <c r="G38" s="108"/>
      <c r="H38" s="109"/>
      <c r="I38" s="5"/>
    </row>
    <row r="39" spans="1:10" ht="15" thickTop="1" x14ac:dyDescent="0.3">
      <c r="A39" s="5"/>
      <c r="B39" s="5"/>
      <c r="C39" s="5"/>
      <c r="D39" s="5"/>
      <c r="E39" s="5"/>
      <c r="F39" s="5"/>
      <c r="G39" s="5"/>
      <c r="H39" s="22"/>
      <c r="I39" s="5"/>
    </row>
  </sheetData>
  <sheetProtection algorithmName="SHA-512" hashValue="ye2gAmyGJsXfpKapTAX+7ik60lYDqHjMRPEipiHFkbD/gQdAkKU1BXT55PvokQ98uV+xD7sgHjPoI+ZWa4fqNA==" saltValue="zm3jbgTxp97JzrujWFKqVA==" spinCount="100000" sheet="1" objects="1" scenarios="1"/>
  <mergeCells count="48">
    <mergeCell ref="B38:H38"/>
    <mergeCell ref="D33:E33"/>
    <mergeCell ref="F33:G33"/>
    <mergeCell ref="D34:E34"/>
    <mergeCell ref="F34:G34"/>
    <mergeCell ref="C35:G35"/>
    <mergeCell ref="C37:G37"/>
    <mergeCell ref="C29:G29"/>
    <mergeCell ref="C30:G30"/>
    <mergeCell ref="D31:E31"/>
    <mergeCell ref="F31:G31"/>
    <mergeCell ref="D32:E32"/>
    <mergeCell ref="F32:G32"/>
    <mergeCell ref="D27:E27"/>
    <mergeCell ref="F27:G27"/>
    <mergeCell ref="D28:E28"/>
    <mergeCell ref="F28:G28"/>
    <mergeCell ref="D25:E25"/>
    <mergeCell ref="F25:G25"/>
    <mergeCell ref="D26:E26"/>
    <mergeCell ref="F26:G26"/>
    <mergeCell ref="H19:H20"/>
    <mergeCell ref="D21:E21"/>
    <mergeCell ref="F21:G21"/>
    <mergeCell ref="D22:E22"/>
    <mergeCell ref="F22:G22"/>
    <mergeCell ref="C23:G23"/>
    <mergeCell ref="D15:E15"/>
    <mergeCell ref="F15:G15"/>
    <mergeCell ref="D16:E16"/>
    <mergeCell ref="F16:G16"/>
    <mergeCell ref="F17:G17"/>
    <mergeCell ref="D19:E20"/>
    <mergeCell ref="F19:G20"/>
    <mergeCell ref="C10:E10"/>
    <mergeCell ref="F10:H10"/>
    <mergeCell ref="C11:E11"/>
    <mergeCell ref="F11:H11"/>
    <mergeCell ref="D13:E14"/>
    <mergeCell ref="F13:G14"/>
    <mergeCell ref="H13:H14"/>
    <mergeCell ref="C9:E9"/>
    <mergeCell ref="F9:H9"/>
    <mergeCell ref="B5:H5"/>
    <mergeCell ref="C7:E7"/>
    <mergeCell ref="F7:H7"/>
    <mergeCell ref="C8:E8"/>
    <mergeCell ref="F8:H8"/>
  </mergeCells>
  <dataValidations count="1">
    <dataValidation type="list" allowBlank="1" showInputMessage="1" showErrorMessage="1" sqref="D15:E16" xr:uid="{10DF5B7B-4F9E-434A-99B4-F9D947959368}">
      <formula1>$J$7:$J$9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JWYAVES5PER4-84579834-10507</_dlc_DocId>
    <_dlc_DocIdUrl xmlns="99fa1fec-90cf-4bf4-ad28-be43176c2173">
      <Url>https://fundacionuvaes.sharepoint.com/sites/DOCUMENTACIONPERSONAS/_layouts/15/DocIdRedir.aspx?ID=JWYAVES5PER4-84579834-10507</Url>
      <Description>JWYAVES5PER4-84579834-10507</Description>
    </_dlc_DocIdUrl>
    <TaxCatchAll xmlns="99fa1fec-90cf-4bf4-ad28-be43176c2173" xsi:nil="true"/>
    <lcf76f155ced4ddcb4097134ff3c332f xmlns="0d9faf5a-1549-406c-9c4a-3a597aa44f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30014AF4CC14CBD8B1BD0EB941CF0" ma:contentTypeVersion="13" ma:contentTypeDescription="Crear nuevo documento." ma:contentTypeScope="" ma:versionID="c53e5f4ccf7f7fd38568bfea03267e7d">
  <xsd:schema xmlns:xsd="http://www.w3.org/2001/XMLSchema" xmlns:xs="http://www.w3.org/2001/XMLSchema" xmlns:p="http://schemas.microsoft.com/office/2006/metadata/properties" xmlns:ns2="99fa1fec-90cf-4bf4-ad28-be43176c2173" xmlns:ns3="0d9faf5a-1549-406c-9c4a-3a597aa44f2a" targetNamespace="http://schemas.microsoft.com/office/2006/metadata/properties" ma:root="true" ma:fieldsID="75f4234bf1aedabd8ffff7bbaa23972a" ns2:_="" ns3:_="">
    <xsd:import namespace="99fa1fec-90cf-4bf4-ad28-be43176c2173"/>
    <xsd:import namespace="0d9faf5a-1549-406c-9c4a-3a597aa44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faf5a-1549-406c-9c4a-3a597aa44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1172E-32B8-4514-9187-59137EE26C2B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0d9faf5a-1549-406c-9c4a-3a597aa44f2a"/>
    <ds:schemaRef ds:uri="99fa1fec-90cf-4bf4-ad28-be43176c217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35CBD4-4447-4A03-B664-0AC5BA94E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0d9faf5a-1549-406c-9c4a-3a597aa44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YOLANDA CALVO CONDE</cp:lastModifiedBy>
  <cp:lastPrinted>2025-09-16T08:14:22Z</cp:lastPrinted>
  <dcterms:created xsi:type="dcterms:W3CDTF">2022-03-16T12:07:19Z</dcterms:created>
  <dcterms:modified xsi:type="dcterms:W3CDTF">2026-06-05T07:39:08Z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0x01010045830014AF4CC14CBD8B1BD0EB941CF0</vt:lpwstr>
  </property>
  <property fmtid="{D5CDD505-2E9C-101B-9397-08002B2CF9AE}" pid="3" name="_dlc_DocIdItemGuid">
    <vt:lpwstr>6d535529-9072-464f-8049-c6e660f1e4e9</vt:lpwstr>
  </property>
  <property fmtid="{D5CDD505-2E9C-101B-9397-08002B2CF9AE}" pid="4" name="MediaServiceImageTags">
    <vt:lpwstr/>
  </property>
</Properties>
</file>